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80" firstSheet="3" activeTab="4"/>
  </bookViews>
  <sheets>
    <sheet name="报废的方案" sheetId="1" state="hidden" r:id="rId1"/>
    <sheet name="拍卖的方案" sheetId="2" state="hidden" r:id="rId2"/>
    <sheet name="需评估的表" sheetId="4" state="hidden" r:id="rId3"/>
    <sheet name="报废" sheetId="5" r:id="rId4"/>
    <sheet name="闲置转让" sheetId="6" r:id="rId5"/>
    <sheet name="闲置材料（需确认）" sheetId="11" r:id="rId6"/>
    <sheet name="废旧资产处置（看有无需要增加）" sheetId="7" r:id="rId7"/>
    <sheet name="废旧物资" sheetId="3" state="hidden" r:id="rId8"/>
  </sheets>
  <calcPr calcId="144525"/>
</workbook>
</file>

<file path=xl/sharedStrings.xml><?xml version="1.0" encoding="utf-8"?>
<sst xmlns="http://schemas.openxmlformats.org/spreadsheetml/2006/main" count="604" uniqueCount="235">
  <si>
    <t>公司简称</t>
  </si>
  <si>
    <t>成本中心描述</t>
  </si>
  <si>
    <t>资产大类名称</t>
  </si>
  <si>
    <t>主资产编码</t>
  </si>
  <si>
    <t>资产描述</t>
  </si>
  <si>
    <t xml:space="preserve"> 资产数量 </t>
  </si>
  <si>
    <t xml:space="preserve"> 原值 </t>
  </si>
  <si>
    <t xml:space="preserve"> 净值(G-I) </t>
  </si>
  <si>
    <r>
      <rPr>
        <sz val="9"/>
        <color rgb="FF000000"/>
        <rFont val="Arial"/>
        <charset val="134"/>
      </rPr>
      <t>资产状态（未到期</t>
    </r>
    <r>
      <rPr>
        <sz val="9"/>
        <color rgb="FF000000"/>
        <rFont val="Calibri"/>
        <charset val="134"/>
      </rPr>
      <t>/</t>
    </r>
    <r>
      <rPr>
        <sz val="9"/>
        <color rgb="FF000000"/>
        <rFont val="Arial"/>
        <charset val="134"/>
      </rPr>
      <t>到期</t>
    </r>
    <r>
      <rPr>
        <sz val="9"/>
        <color rgb="FF000000"/>
        <rFont val="Calibri"/>
        <charset val="134"/>
      </rPr>
      <t>/</t>
    </r>
    <r>
      <rPr>
        <sz val="9"/>
        <color rgb="FF000000"/>
        <rFont val="Arial"/>
        <charset val="134"/>
      </rPr>
      <t>达到报废状态）</t>
    </r>
  </si>
  <si>
    <r>
      <rPr>
        <sz val="9"/>
        <color rgb="FF000000"/>
        <rFont val="Arial"/>
        <charset val="134"/>
      </rPr>
      <t>使用状态（在用</t>
    </r>
    <r>
      <rPr>
        <sz val="9"/>
        <color rgb="FF000000"/>
        <rFont val="Calibri"/>
        <charset val="134"/>
      </rPr>
      <t>/</t>
    </r>
    <r>
      <rPr>
        <sz val="9"/>
        <color rgb="FF000000"/>
        <rFont val="Arial"/>
        <charset val="134"/>
      </rPr>
      <t>闲置）</t>
    </r>
  </si>
  <si>
    <t>使用人</t>
  </si>
  <si>
    <t>异常说明</t>
  </si>
  <si>
    <t>入账时间</t>
  </si>
  <si>
    <t>乌什工厂意见</t>
  </si>
  <si>
    <t>处置方案</t>
  </si>
  <si>
    <t>报废或闲置</t>
  </si>
  <si>
    <t>乌什果蔬</t>
  </si>
  <si>
    <t>动力车间</t>
  </si>
  <si>
    <r>
      <rPr>
        <sz val="10"/>
        <color rgb="FF000000"/>
        <rFont val="Arial"/>
        <charset val="134"/>
      </rPr>
      <t>固定资产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Arial"/>
        <charset val="134"/>
      </rPr>
      <t>房屋建筑物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Arial"/>
        <charset val="134"/>
      </rPr>
      <t>建筑物</t>
    </r>
  </si>
  <si>
    <t>锅炉烟气除尘脱硫项目建筑物部分</t>
  </si>
  <si>
    <t>已拆除</t>
  </si>
  <si>
    <t>报废</t>
  </si>
  <si>
    <t>安环办</t>
  </si>
  <si>
    <r>
      <rPr>
        <sz val="9"/>
        <color rgb="FF000000"/>
        <rFont val="Arial"/>
        <charset val="134"/>
      </rPr>
      <t>固定资产</t>
    </r>
    <r>
      <rPr>
        <sz val="9"/>
        <color rgb="FF000000"/>
        <rFont val="Calibri"/>
        <charset val="134"/>
      </rPr>
      <t>-</t>
    </r>
    <r>
      <rPr>
        <sz val="9"/>
        <color rgb="FF000000"/>
        <rFont val="Arial"/>
        <charset val="134"/>
      </rPr>
      <t>机器设备</t>
    </r>
    <r>
      <rPr>
        <sz val="9"/>
        <color rgb="FF000000"/>
        <rFont val="Calibri"/>
        <charset val="134"/>
      </rPr>
      <t>-</t>
    </r>
    <r>
      <rPr>
        <sz val="9"/>
        <color rgb="FF000000"/>
        <rFont val="Arial"/>
        <charset val="134"/>
      </rPr>
      <t>专业生产设备</t>
    </r>
  </si>
  <si>
    <t>涡凹气浮机</t>
  </si>
  <si>
    <t>达到报废状态</t>
  </si>
  <si>
    <t>闲置</t>
  </si>
  <si>
    <t>王泽权</t>
  </si>
  <si>
    <t>评估后拍卖</t>
  </si>
  <si>
    <t>干湿两级除尘器</t>
  </si>
  <si>
    <t>王伟明</t>
  </si>
  <si>
    <t>自动连续钠离子交换器</t>
  </si>
  <si>
    <t>番茄酱生产车间</t>
  </si>
  <si>
    <t>压滤机</t>
  </si>
  <si>
    <t>张万玉</t>
  </si>
  <si>
    <t>无法使用</t>
  </si>
  <si>
    <t>生产办（管理）</t>
  </si>
  <si>
    <r>
      <rPr>
        <sz val="9"/>
        <color rgb="FF000000"/>
        <rFont val="Arial"/>
        <charset val="134"/>
      </rPr>
      <t>固定资产</t>
    </r>
    <r>
      <rPr>
        <sz val="9"/>
        <color rgb="FF000000"/>
        <rFont val="Calibri"/>
        <charset val="134"/>
      </rPr>
      <t>-</t>
    </r>
    <r>
      <rPr>
        <sz val="9"/>
        <color rgb="FF000000"/>
        <rFont val="Arial"/>
        <charset val="134"/>
      </rPr>
      <t>运输设备</t>
    </r>
    <r>
      <rPr>
        <sz val="9"/>
        <color rgb="FF000000"/>
        <rFont val="Calibri"/>
        <charset val="134"/>
      </rPr>
      <t>-</t>
    </r>
    <r>
      <rPr>
        <sz val="9"/>
        <color rgb="FF000000"/>
        <rFont val="Arial"/>
        <charset val="134"/>
      </rPr>
      <t>客运车辆</t>
    </r>
  </si>
  <si>
    <r>
      <rPr>
        <sz val="9"/>
        <color rgb="FF000000"/>
        <rFont val="Calibri"/>
        <charset val="134"/>
      </rPr>
      <t>3T\</t>
    </r>
    <r>
      <rPr>
        <sz val="9"/>
        <color rgb="FF000000"/>
        <rFont val="Arial"/>
        <charset val="134"/>
      </rPr>
      <t>机械</t>
    </r>
    <r>
      <rPr>
        <sz val="9"/>
        <color rgb="FF000000"/>
        <rFont val="Calibri"/>
        <charset val="134"/>
      </rPr>
      <t>\</t>
    </r>
    <r>
      <rPr>
        <sz val="9"/>
        <color rgb="FF000000"/>
        <rFont val="Arial"/>
        <charset val="134"/>
      </rPr>
      <t>内燃</t>
    </r>
  </si>
  <si>
    <t>韩增光</t>
  </si>
  <si>
    <t>合计</t>
  </si>
  <si>
    <t>6项8台</t>
  </si>
  <si>
    <r>
      <rPr>
        <sz val="9"/>
        <color rgb="FF000000"/>
        <rFont val="Arial"/>
        <charset val="134"/>
      </rPr>
      <t>3T\</t>
    </r>
    <r>
      <rPr>
        <sz val="9"/>
        <color rgb="FF000000"/>
        <rFont val="Arial"/>
        <charset val="134"/>
      </rPr>
      <t>机械</t>
    </r>
    <r>
      <rPr>
        <sz val="9"/>
        <color rgb="FF000000"/>
        <rFont val="Calibri"/>
        <charset val="134"/>
      </rPr>
      <t>\</t>
    </r>
    <r>
      <rPr>
        <sz val="9"/>
        <color rgb="FF000000"/>
        <rFont val="Arial"/>
        <charset val="134"/>
      </rPr>
      <t>内燃</t>
    </r>
  </si>
  <si>
    <t>固定资产-机器设备-专业生产设备</t>
  </si>
  <si>
    <t>120112000043</t>
  </si>
  <si>
    <t>分汽缸</t>
  </si>
  <si>
    <t>汽</t>
  </si>
  <si>
    <t>120112000000</t>
  </si>
  <si>
    <t>软化水箱</t>
  </si>
  <si>
    <t>7项9台</t>
  </si>
  <si>
    <t>2023年8月乌什果蔬公司拟报废固定资产明细表（10万以上100万以内）</t>
  </si>
  <si>
    <t>序号</t>
  </si>
  <si>
    <t>原值</t>
  </si>
  <si>
    <t xml:space="preserve"> 累计折旧（合计） </t>
  </si>
  <si>
    <t xml:space="preserve"> 净值 </t>
  </si>
  <si>
    <t xml:space="preserve"> 减值准备 </t>
  </si>
  <si>
    <t>购置时间</t>
  </si>
  <si>
    <t>10KV输配电线路架设(专用线路)</t>
  </si>
  <si>
    <t>报废后经过评估，以评估价格拍卖</t>
  </si>
  <si>
    <t>烟气在线监测系统</t>
  </si>
  <si>
    <t>水质在线监测系统</t>
  </si>
  <si>
    <t>公司业务部：</t>
  </si>
  <si>
    <t>技术部：</t>
  </si>
  <si>
    <t>财务部</t>
  </si>
  <si>
    <t>公司总经理</t>
  </si>
  <si>
    <t>2023年08月乌什公司闲置转让固定资产清单（单位：万元）</t>
  </si>
  <si>
    <t>资产描述1</t>
  </si>
  <si>
    <t>资产数量</t>
  </si>
  <si>
    <t xml:space="preserve"> 原值 （万元）</t>
  </si>
  <si>
    <t xml:space="preserve"> 净值 （万元）</t>
  </si>
  <si>
    <t>资产实际状态</t>
  </si>
  <si>
    <t xml:space="preserve"> 处置方案 </t>
  </si>
  <si>
    <t>120112000045</t>
  </si>
  <si>
    <t>精制机</t>
  </si>
  <si>
    <t>按制度，不低于评估值拍卖</t>
  </si>
  <si>
    <t>120112000176</t>
  </si>
  <si>
    <t>流量计（灌装重量计量）</t>
  </si>
  <si>
    <t>120413000047</t>
  </si>
  <si>
    <t>氨氮分析仪</t>
  </si>
  <si>
    <t>财务部：</t>
  </si>
  <si>
    <t>公司总经理：</t>
  </si>
  <si>
    <t>台账中颜色</t>
  </si>
  <si>
    <t>2023年06月乌什公司闲置转让备品备件/包装物清单（单位：万元）</t>
  </si>
  <si>
    <t>A030850</t>
  </si>
  <si>
    <t>定刀片A33.1120</t>
  </si>
  <si>
    <t>闲置，钢带打包机配件已淘汰</t>
  </si>
  <si>
    <t>A030851</t>
  </si>
  <si>
    <t>封带柄A33.1155</t>
  </si>
  <si>
    <t>A030852</t>
  </si>
  <si>
    <t>封条固定器A33.1158</t>
  </si>
  <si>
    <t>A030853</t>
  </si>
  <si>
    <t>紧定螺丝A33.1163</t>
  </si>
  <si>
    <t>A030854</t>
  </si>
  <si>
    <t>钢箍A33.1168</t>
  </si>
  <si>
    <t>A030855</t>
  </si>
  <si>
    <t>硬膜A33.1171</t>
  </si>
  <si>
    <t>A030856</t>
  </si>
  <si>
    <t>硬膜A33.1172</t>
  </si>
  <si>
    <t>A030857</t>
  </si>
  <si>
    <t>薄垫片A33.1173</t>
  </si>
  <si>
    <t>A030858</t>
  </si>
  <si>
    <t>垫片A33.1176</t>
  </si>
  <si>
    <t>A030859</t>
  </si>
  <si>
    <t>垫片A33.1177</t>
  </si>
  <si>
    <t>A030860</t>
  </si>
  <si>
    <t>封带凸轮A33.1181</t>
  </si>
  <si>
    <t>A030861</t>
  </si>
  <si>
    <t>限位销A33.2154</t>
  </si>
  <si>
    <t>A030862</t>
  </si>
  <si>
    <t>硬膜A33.2160</t>
  </si>
  <si>
    <t>A030863</t>
  </si>
  <si>
    <t>防退刺抓A33.3110</t>
  </si>
  <si>
    <t>A030864</t>
  </si>
  <si>
    <t>垫片 A33.3124</t>
  </si>
  <si>
    <t>A030865</t>
  </si>
  <si>
    <t>锁紧刺轮A33.3130</t>
  </si>
  <si>
    <t>A030866</t>
  </si>
  <si>
    <t>起子A33.3131</t>
  </si>
  <si>
    <t>A030867</t>
  </si>
  <si>
    <t>张力轮A33.3133</t>
  </si>
  <si>
    <t>A030868</t>
  </si>
  <si>
    <t>限位块A33.3136</t>
  </si>
  <si>
    <t>A030869</t>
  </si>
  <si>
    <t>张力轴A33.3134</t>
  </si>
  <si>
    <t>A030870</t>
  </si>
  <si>
    <t>张力柄A33.3151</t>
  </si>
  <si>
    <t>A030871</t>
  </si>
  <si>
    <t>内六角圆柱头螺钉N1.1110</t>
  </si>
  <si>
    <t>A030872</t>
  </si>
  <si>
    <t>开口横槽沉头螺丝N1.1806</t>
  </si>
  <si>
    <t>A030873</t>
  </si>
  <si>
    <t>锁紧螺母N1.5907</t>
  </si>
  <si>
    <t>A030875</t>
  </si>
  <si>
    <t>弹性圆柱销N2.2603</t>
  </si>
  <si>
    <t>A030876</t>
  </si>
  <si>
    <t>半圆键N2.3205</t>
  </si>
  <si>
    <t>备品备件小计</t>
  </si>
  <si>
    <t>托盘  1050*525*120</t>
  </si>
  <si>
    <t>闲置，无法使用</t>
  </si>
  <si>
    <r>
      <rPr>
        <sz val="10"/>
        <rFont val="宋体"/>
        <charset val="134"/>
      </rPr>
      <t>钢桶</t>
    </r>
    <r>
      <rPr>
        <sz val="10"/>
        <rFont val="Arial"/>
        <charset val="134"/>
      </rPr>
      <t xml:space="preserve">  0.8*970  </t>
    </r>
    <r>
      <rPr>
        <sz val="10"/>
        <rFont val="宋体"/>
        <charset val="134"/>
      </rPr>
      <t>柱形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无眼</t>
    </r>
  </si>
  <si>
    <t>包装物小计</t>
  </si>
  <si>
    <t xml:space="preserve">乌什果蔬公司拟评估后对外拍卖废旧物资处置清单
</t>
  </si>
  <si>
    <t>资本化日期</t>
  </si>
  <si>
    <t>累计折旧（合计）</t>
  </si>
  <si>
    <t>净值（元）</t>
  </si>
  <si>
    <t>减值准备</t>
  </si>
  <si>
    <t>净额</t>
  </si>
  <si>
    <t>预计净残值</t>
  </si>
  <si>
    <t>使用状态（闲置/达到报废状态）</t>
  </si>
  <si>
    <t>固定资产-办公设备</t>
  </si>
  <si>
    <t>140116000002</t>
  </si>
  <si>
    <t xml:space="preserve">扫描仪
</t>
  </si>
  <si>
    <t>2008003</t>
  </si>
  <si>
    <t>报废后评估拍卖</t>
  </si>
  <si>
    <t>140116000061</t>
  </si>
  <si>
    <t xml:space="preserve">太阳能热水器1
</t>
  </si>
  <si>
    <t>2008006</t>
  </si>
  <si>
    <t>140116000062</t>
  </si>
  <si>
    <t>太阳能热水器2</t>
  </si>
  <si>
    <t>140116000063</t>
  </si>
  <si>
    <t>太阳能热水器3</t>
  </si>
  <si>
    <t>140116000120</t>
  </si>
  <si>
    <t>太阳能热水器</t>
  </si>
  <si>
    <t>140116000123</t>
  </si>
  <si>
    <t>单杠</t>
  </si>
  <si>
    <t>2008009</t>
  </si>
  <si>
    <t>140116000079</t>
  </si>
  <si>
    <t>长虹电视2</t>
  </si>
  <si>
    <t>140116000080</t>
  </si>
  <si>
    <t>长虹电视3</t>
  </si>
  <si>
    <t>2009004</t>
  </si>
  <si>
    <t>140116000082</t>
  </si>
  <si>
    <t>康佳T25TK827电视机</t>
  </si>
  <si>
    <t>2009006</t>
  </si>
  <si>
    <t>140116000084</t>
  </si>
  <si>
    <t>140116000012</t>
  </si>
  <si>
    <t>打印机（行政办2）</t>
  </si>
  <si>
    <t>140116000078</t>
  </si>
  <si>
    <t>长虹电视1</t>
  </si>
  <si>
    <t>2009003</t>
  </si>
  <si>
    <t>140116000085</t>
  </si>
  <si>
    <t>140116000091</t>
  </si>
  <si>
    <t>打印机（行政办1）</t>
  </si>
  <si>
    <t>2009009</t>
  </si>
  <si>
    <t>固定资产-其他固定资产-炊事用具</t>
  </si>
  <si>
    <t>190417000000</t>
  </si>
  <si>
    <t>食堂消费机</t>
  </si>
  <si>
    <t>2016006</t>
  </si>
  <si>
    <t>190417000001</t>
  </si>
  <si>
    <t>食堂热水器</t>
  </si>
  <si>
    <t>2017003</t>
  </si>
  <si>
    <t>190417000002</t>
  </si>
  <si>
    <t>食堂柴油灶</t>
  </si>
  <si>
    <t>190417000003</t>
  </si>
  <si>
    <t>开水器</t>
  </si>
  <si>
    <t>2018003</t>
  </si>
  <si>
    <t>140116000021</t>
  </si>
  <si>
    <t>电冰柜</t>
  </si>
  <si>
    <t>2008004</t>
  </si>
  <si>
    <t>140116000033</t>
  </si>
  <si>
    <t>食堂用厨具</t>
  </si>
  <si>
    <t>2008005</t>
  </si>
  <si>
    <t>140116000055</t>
  </si>
  <si>
    <t>消毒柜</t>
  </si>
  <si>
    <t>140116000069</t>
  </si>
  <si>
    <t>移动式篮球架</t>
  </si>
  <si>
    <t>气动调节阀DN150</t>
  </si>
  <si>
    <t>设备磨损严重，泵体间隙大，不能满足使用，无维修价值</t>
  </si>
  <si>
    <t>未从账面报废</t>
  </si>
  <si>
    <t>120112000149</t>
  </si>
  <si>
    <t>真空压力变送器EJA530</t>
  </si>
  <si>
    <t>钢带打包机，设备已损坏，而且属于淘汰产品，无维修价值</t>
  </si>
  <si>
    <t>固定资产-机器设备-工具仪器及设备</t>
  </si>
  <si>
    <t>120413000048</t>
  </si>
  <si>
    <t>电焊机（和硕公司调入）</t>
  </si>
  <si>
    <t>设备叶轮、口环等锈蚀严重，无法满足供水要求</t>
  </si>
  <si>
    <t>120413000049</t>
  </si>
  <si>
    <t>设备老旧，已损坏无法使用</t>
  </si>
  <si>
    <t>固定资产-房屋建筑物-建筑物</t>
  </si>
  <si>
    <t>110110000009</t>
  </si>
  <si>
    <t>前大门</t>
  </si>
  <si>
    <t>已从账面报废</t>
  </si>
  <si>
    <t>乌什果蔬2022年5月包装物报废明细表（原值10万元以下）</t>
  </si>
  <si>
    <t>明细</t>
  </si>
  <si>
    <t>数量</t>
  </si>
  <si>
    <t>账面原值</t>
  </si>
  <si>
    <t>减值金额</t>
  </si>
  <si>
    <t>净值</t>
  </si>
  <si>
    <t>报废原因</t>
  </si>
  <si>
    <t>相关审批流程</t>
  </si>
  <si>
    <t>备注</t>
  </si>
  <si>
    <t>衬袋  1000升 蓝</t>
  </si>
  <si>
    <t>不生产吨箱产品，包装物闲置</t>
  </si>
  <si>
    <t>拍卖</t>
  </si>
  <si>
    <t>苯板 吨箱苯板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</si>
</sst>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_ * #,##0_ ;_ * \-#,##0_ ;_ * &quot;-&quot;??_ ;_ @_ "/>
    <numFmt numFmtId="179" formatCode="0.00_ "/>
  </numFmts>
  <fonts count="46">
    <font>
      <sz val="11"/>
      <color theme="1"/>
      <name val="等线"/>
      <charset val="134"/>
      <scheme val="minor"/>
    </font>
    <font>
      <sz val="16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11"/>
      <color theme="1"/>
      <name val="微软雅黑"/>
      <charset val="134"/>
    </font>
    <font>
      <b/>
      <sz val="16"/>
      <color indexed="8"/>
      <name val="等线"/>
      <charset val="134"/>
      <scheme val="minor"/>
    </font>
    <font>
      <sz val="9"/>
      <color rgb="FF000000"/>
      <name val="微软雅黑"/>
      <charset val="134"/>
    </font>
    <font>
      <sz val="9"/>
      <color rgb="FF000000"/>
      <name val="等线"/>
      <charset val="134"/>
    </font>
    <font>
      <sz val="9"/>
      <name val="等线"/>
      <charset val="134"/>
    </font>
    <font>
      <sz val="9"/>
      <color theme="1"/>
      <name val="等线"/>
      <charset val="134"/>
    </font>
    <font>
      <sz val="10"/>
      <color theme="1"/>
      <name val="等线"/>
      <charset val="134"/>
      <scheme val="minor"/>
    </font>
    <font>
      <sz val="9"/>
      <name val="微软雅黑"/>
      <charset val="134"/>
    </font>
    <font>
      <sz val="9"/>
      <color indexed="8"/>
      <name val="等线"/>
      <charset val="134"/>
    </font>
    <font>
      <sz val="10"/>
      <color rgb="FF000000"/>
      <name val="Arial Unicode MS"/>
      <charset val="134"/>
    </font>
    <font>
      <b/>
      <sz val="12"/>
      <color rgb="FF000000"/>
      <name val="微软雅黑"/>
      <charset val="134"/>
    </font>
    <font>
      <sz val="10"/>
      <name val="Arial"/>
      <charset val="134"/>
    </font>
    <font>
      <sz val="10"/>
      <color rgb="FF000000"/>
      <name val="微软雅黑"/>
      <charset val="134"/>
    </font>
    <font>
      <sz val="10"/>
      <color theme="1"/>
      <name val="等线"/>
      <charset val="134"/>
      <scheme val="minor"/>
    </font>
    <font>
      <sz val="10"/>
      <color theme="1"/>
      <name val="微软雅黑"/>
      <charset val="134"/>
    </font>
    <font>
      <sz val="18"/>
      <name val="Arial"/>
      <charset val="134"/>
    </font>
    <font>
      <sz val="9"/>
      <color rgb="FF000000"/>
      <name val="Arial"/>
      <charset val="134"/>
    </font>
    <font>
      <sz val="9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Arial"/>
      <charset val="134"/>
    </font>
    <font>
      <sz val="11"/>
      <color rgb="FF000000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6" borderId="2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28" applyNumberFormat="0" applyAlignment="0" applyProtection="0">
      <alignment vertical="center"/>
    </xf>
    <xf numFmtId="0" fontId="34" fillId="8" borderId="29" applyNumberFormat="0" applyAlignment="0" applyProtection="0">
      <alignment vertical="center"/>
    </xf>
    <xf numFmtId="0" fontId="35" fillId="8" borderId="28" applyNumberFormat="0" applyAlignment="0" applyProtection="0">
      <alignment vertical="center"/>
    </xf>
    <xf numFmtId="0" fontId="36" fillId="9" borderId="30" applyNumberFormat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4" fillId="0" borderId="0">
      <alignment vertical="center"/>
    </xf>
  </cellStyleXfs>
  <cellXfs count="1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vertical="center"/>
    </xf>
    <xf numFmtId="43" fontId="0" fillId="0" borderId="2" xfId="1" applyFont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2" borderId="0" xfId="0" applyFill="1"/>
    <xf numFmtId="0" fontId="3" fillId="0" borderId="0" xfId="0" applyFont="1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0" xfId="49" applyFont="1" applyFill="1" applyAlignment="1">
      <alignment vertical="center" wrapText="1"/>
    </xf>
    <xf numFmtId="0" fontId="7" fillId="2" borderId="2" xfId="50" applyFont="1" applyFill="1" applyBorder="1" applyAlignment="1">
      <alignment vertical="top"/>
    </xf>
    <xf numFmtId="0" fontId="7" fillId="2" borderId="2" xfId="53" applyFont="1" applyFill="1" applyBorder="1" applyAlignment="1">
      <alignment horizontal="center" vertical="center" wrapText="1"/>
    </xf>
    <xf numFmtId="176" fontId="7" fillId="2" borderId="2" xfId="53" applyNumberFormat="1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top"/>
    </xf>
    <xf numFmtId="2" fontId="6" fillId="2" borderId="2" xfId="53" applyNumberFormat="1" applyFont="1" applyFill="1" applyBorder="1" applyAlignment="1">
      <alignment horizontal="center" vertical="center"/>
    </xf>
    <xf numFmtId="4" fontId="7" fillId="2" borderId="2" xfId="53" applyNumberFormat="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vertical="center" wrapText="1"/>
    </xf>
    <xf numFmtId="0" fontId="7" fillId="2" borderId="2" xfId="50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top"/>
    </xf>
    <xf numFmtId="4" fontId="7" fillId="2" borderId="2" xfId="51" applyNumberFormat="1" applyFont="1" applyFill="1" applyBorder="1" applyAlignment="1">
      <alignment horizontal="center" vertical="top"/>
    </xf>
    <xf numFmtId="0" fontId="7" fillId="2" borderId="2" xfId="51" applyFont="1" applyFill="1" applyBorder="1" applyAlignment="1">
      <alignment vertical="top"/>
    </xf>
    <xf numFmtId="0" fontId="7" fillId="2" borderId="2" xfId="51" applyFont="1" applyFill="1" applyBorder="1" applyAlignment="1">
      <alignment horizontal="center" vertical="center" wrapText="1"/>
    </xf>
    <xf numFmtId="0" fontId="7" fillId="0" borderId="2" xfId="51" applyFont="1" applyBorder="1" applyAlignment="1">
      <alignment vertical="top"/>
    </xf>
    <xf numFmtId="0" fontId="7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top"/>
    </xf>
    <xf numFmtId="4" fontId="7" fillId="0" borderId="2" xfId="51" applyNumberFormat="1" applyFont="1" applyBorder="1" applyAlignment="1">
      <alignment horizontal="center" vertical="top"/>
    </xf>
    <xf numFmtId="0" fontId="7" fillId="2" borderId="2" xfId="52" applyFont="1" applyFill="1" applyBorder="1" applyAlignment="1">
      <alignment horizontal="center" vertical="top"/>
    </xf>
    <xf numFmtId="0" fontId="7" fillId="2" borderId="2" xfId="52" applyFont="1" applyFill="1" applyBorder="1" applyAlignment="1">
      <alignment horizontal="center" vertical="center" wrapText="1"/>
    </xf>
    <xf numFmtId="176" fontId="7" fillId="2" borderId="2" xfId="51" applyNumberFormat="1" applyFont="1" applyFill="1" applyBorder="1" applyAlignment="1">
      <alignment horizontal="center" vertical="center" wrapText="1"/>
    </xf>
    <xf numFmtId="0" fontId="8" fillId="2" borderId="2" xfId="52" applyFont="1" applyFill="1" applyBorder="1" applyAlignment="1">
      <alignment horizontal="center" vertical="top"/>
    </xf>
    <xf numFmtId="0" fontId="8" fillId="0" borderId="2" xfId="51" applyFont="1" applyBorder="1" applyAlignment="1">
      <alignment horizontal="center" vertical="top"/>
    </xf>
    <xf numFmtId="0" fontId="8" fillId="0" borderId="2" xfId="51" applyFont="1" applyBorder="1" applyAlignment="1">
      <alignment horizontal="center" vertical="center" wrapText="1"/>
    </xf>
    <xf numFmtId="176" fontId="8" fillId="0" borderId="2" xfId="51" applyNumberFormat="1" applyFont="1" applyBorder="1" applyAlignment="1">
      <alignment horizontal="center" vertical="center" wrapText="1"/>
    </xf>
    <xf numFmtId="0" fontId="8" fillId="0" borderId="2" xfId="52" applyFont="1" applyBorder="1" applyAlignment="1">
      <alignment horizontal="center" vertical="top"/>
    </xf>
    <xf numFmtId="4" fontId="8" fillId="0" borderId="2" xfId="51" applyNumberFormat="1" applyFont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/>
    </xf>
    <xf numFmtId="176" fontId="6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/>
    </xf>
    <xf numFmtId="43" fontId="6" fillId="0" borderId="2" xfId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176" fontId="8" fillId="0" borderId="0" xfId="0" applyNumberFormat="1" applyFont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0" fontId="9" fillId="3" borderId="0" xfId="0" applyFont="1" applyFill="1" applyAlignment="1">
      <alignment vertical="top"/>
    </xf>
    <xf numFmtId="43" fontId="5" fillId="0" borderId="2" xfId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3" fontId="6" fillId="0" borderId="2" xfId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6" fillId="0" borderId="2" xfId="1" applyFont="1" applyBorder="1" applyAlignment="1">
      <alignment vertical="center" wrapText="1"/>
    </xf>
    <xf numFmtId="43" fontId="6" fillId="0" borderId="2" xfId="1" applyFont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left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43" fontId="12" fillId="2" borderId="2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 wrapText="1" readingOrder="1"/>
    </xf>
    <xf numFmtId="0" fontId="13" fillId="0" borderId="9" xfId="0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177" fontId="5" fillId="0" borderId="2" xfId="0" applyNumberFormat="1" applyFont="1" applyBorder="1" applyAlignment="1">
      <alignment horizontal="center" vertical="center" wrapText="1" readingOrder="1"/>
    </xf>
    <xf numFmtId="43" fontId="5" fillId="0" borderId="2" xfId="1" applyNumberFormat="1" applyFont="1" applyBorder="1" applyAlignment="1">
      <alignment horizontal="center" vertical="center" wrapText="1" readingOrder="1"/>
    </xf>
    <xf numFmtId="43" fontId="5" fillId="0" borderId="2" xfId="1" applyFont="1" applyBorder="1" applyAlignment="1">
      <alignment horizontal="center" vertical="center" wrapText="1" readingOrder="1"/>
    </xf>
    <xf numFmtId="14" fontId="5" fillId="0" borderId="2" xfId="0" applyNumberFormat="1" applyFont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 readingOrder="1"/>
    </xf>
    <xf numFmtId="177" fontId="5" fillId="4" borderId="2" xfId="0" applyNumberFormat="1" applyFont="1" applyFill="1" applyBorder="1" applyAlignment="1">
      <alignment horizontal="center" vertical="center" wrapText="1" readingOrder="1"/>
    </xf>
    <xf numFmtId="43" fontId="5" fillId="4" borderId="2" xfId="1" applyFont="1" applyFill="1" applyBorder="1" applyAlignment="1">
      <alignment horizontal="center" vertical="center" wrapText="1" readingOrder="1"/>
    </xf>
    <xf numFmtId="14" fontId="5" fillId="4" borderId="2" xfId="0" applyNumberFormat="1" applyFont="1" applyFill="1" applyBorder="1" applyAlignment="1">
      <alignment horizontal="center" vertical="center" wrapText="1" readingOrder="1"/>
    </xf>
    <xf numFmtId="0" fontId="14" fillId="2" borderId="2" xfId="49" applyFont="1" applyFill="1" applyBorder="1" applyAlignment="1">
      <alignment horizontal="center" vertical="center"/>
    </xf>
    <xf numFmtId="0" fontId="14" fillId="2" borderId="2" xfId="49" applyFont="1" applyFill="1" applyBorder="1" applyAlignment="1">
      <alignment horizontal="center" vertical="center" wrapText="1"/>
    </xf>
    <xf numFmtId="178" fontId="5" fillId="0" borderId="2" xfId="1" applyNumberFormat="1" applyFont="1" applyBorder="1" applyAlignment="1">
      <alignment horizontal="center" vertical="center" wrapText="1" readingOrder="1"/>
    </xf>
    <xf numFmtId="0" fontId="5" fillId="5" borderId="2" xfId="0" applyFont="1" applyFill="1" applyBorder="1" applyAlignment="1">
      <alignment horizontal="center" vertical="center" wrapText="1" readingOrder="1"/>
    </xf>
    <xf numFmtId="177" fontId="5" fillId="5" borderId="2" xfId="0" applyNumberFormat="1" applyFont="1" applyFill="1" applyBorder="1" applyAlignment="1">
      <alignment horizontal="center" vertical="center" wrapText="1" readingOrder="1"/>
    </xf>
    <xf numFmtId="43" fontId="5" fillId="5" borderId="2" xfId="1" applyFont="1" applyFill="1" applyBorder="1" applyAlignment="1">
      <alignment horizontal="center" vertical="center" wrapText="1" readingOrder="1"/>
    </xf>
    <xf numFmtId="14" fontId="5" fillId="5" borderId="2" xfId="0" applyNumberFormat="1" applyFont="1" applyFill="1" applyBorder="1" applyAlignment="1">
      <alignment horizontal="center" vertical="center" wrapText="1" readingOrder="1"/>
    </xf>
    <xf numFmtId="0" fontId="5" fillId="5" borderId="4" xfId="0" applyFont="1" applyFill="1" applyBorder="1" applyAlignment="1">
      <alignment horizontal="center" vertical="center" wrapText="1" readingOrder="1"/>
    </xf>
    <xf numFmtId="0" fontId="5" fillId="5" borderId="3" xfId="0" applyFont="1" applyFill="1" applyBorder="1" applyAlignment="1">
      <alignment horizontal="center" vertical="center" wrapText="1" readingOrder="1"/>
    </xf>
    <xf numFmtId="0" fontId="0" fillId="5" borderId="2" xfId="0" applyFill="1" applyBorder="1"/>
    <xf numFmtId="43" fontId="5" fillId="5" borderId="2" xfId="0" applyNumberFormat="1" applyFont="1" applyFill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13" fillId="0" borderId="11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right" vertical="center" wrapText="1" readingOrder="1"/>
    </xf>
    <xf numFmtId="178" fontId="5" fillId="5" borderId="2" xfId="1" applyNumberFormat="1" applyFont="1" applyFill="1" applyBorder="1" applyAlignment="1">
      <alignment horizontal="center" vertical="center" wrapText="1" readingOrder="1"/>
    </xf>
    <xf numFmtId="0" fontId="9" fillId="4" borderId="0" xfId="0" applyFont="1" applyFill="1" applyAlignment="1">
      <alignment vertical="top"/>
    </xf>
    <xf numFmtId="0" fontId="16" fillId="0" borderId="0" xfId="0" applyFont="1"/>
    <xf numFmtId="0" fontId="13" fillId="0" borderId="12" xfId="0" applyFont="1" applyBorder="1" applyAlignment="1">
      <alignment horizontal="center" vertical="center" wrapText="1" readingOrder="1"/>
    </xf>
    <xf numFmtId="0" fontId="15" fillId="0" borderId="13" xfId="0" applyFont="1" applyBorder="1" applyAlignment="1">
      <alignment horizontal="center" vertical="center" wrapText="1" readingOrder="1"/>
    </xf>
    <xf numFmtId="0" fontId="15" fillId="0" borderId="10" xfId="0" applyFont="1" applyBorder="1" applyAlignment="1">
      <alignment horizontal="center" vertical="center" wrapText="1" readingOrder="1"/>
    </xf>
    <xf numFmtId="0" fontId="15" fillId="0" borderId="8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 readingOrder="1"/>
    </xf>
    <xf numFmtId="178" fontId="15" fillId="0" borderId="13" xfId="1" applyNumberFormat="1" applyFont="1" applyBorder="1" applyAlignment="1">
      <alignment vertical="center" wrapText="1" readingOrder="1"/>
    </xf>
    <xf numFmtId="0" fontId="15" fillId="0" borderId="14" xfId="0" applyFont="1" applyBorder="1" applyAlignment="1">
      <alignment horizontal="center" vertical="center" wrapText="1" readingOrder="1"/>
    </xf>
    <xf numFmtId="0" fontId="15" fillId="0" borderId="15" xfId="0" applyFont="1" applyBorder="1" applyAlignment="1">
      <alignment horizontal="center" vertical="center" wrapText="1" readingOrder="1"/>
    </xf>
    <xf numFmtId="0" fontId="9" fillId="2" borderId="0" xfId="0" applyFont="1" applyFill="1" applyAlignment="1">
      <alignment vertical="top"/>
    </xf>
    <xf numFmtId="0" fontId="18" fillId="0" borderId="12" xfId="0" applyFont="1" applyBorder="1" applyAlignment="1">
      <alignment horizontal="center" vertical="center" wrapText="1"/>
    </xf>
    <xf numFmtId="14" fontId="15" fillId="0" borderId="13" xfId="0" applyNumberFormat="1" applyFont="1" applyBorder="1" applyAlignment="1">
      <alignment horizontal="center" vertical="center" wrapText="1" readingOrder="1"/>
    </xf>
    <xf numFmtId="0" fontId="14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 readingOrder="1"/>
    </xf>
    <xf numFmtId="0" fontId="20" fillId="0" borderId="16" xfId="0" applyFont="1" applyBorder="1" applyAlignment="1">
      <alignment horizontal="center" vertical="center" wrapText="1" readingOrder="1"/>
    </xf>
    <xf numFmtId="0" fontId="19" fillId="0" borderId="17" xfId="0" applyFont="1" applyBorder="1" applyAlignment="1">
      <alignment horizontal="center" vertical="center" wrapText="1" readingOrder="1"/>
    </xf>
    <xf numFmtId="0" fontId="20" fillId="0" borderId="17" xfId="0" applyFont="1" applyBorder="1" applyAlignment="1">
      <alignment horizontal="center" vertical="center" wrapText="1" readingOrder="1"/>
    </xf>
    <xf numFmtId="0" fontId="19" fillId="0" borderId="18" xfId="0" applyFont="1" applyBorder="1" applyAlignment="1">
      <alignment horizontal="center" vertical="center" wrapText="1" readingOrder="1"/>
    </xf>
    <xf numFmtId="177" fontId="19" fillId="0" borderId="18" xfId="0" applyNumberFormat="1" applyFont="1" applyBorder="1" applyAlignment="1">
      <alignment horizontal="center" vertical="center" wrapText="1" readingOrder="1"/>
    </xf>
    <xf numFmtId="0" fontId="20" fillId="0" borderId="18" xfId="0" applyFont="1" applyBorder="1" applyAlignment="1">
      <alignment horizontal="center" vertical="center" wrapText="1" readingOrder="1"/>
    </xf>
    <xf numFmtId="43" fontId="20" fillId="0" borderId="18" xfId="1" applyFont="1" applyBorder="1" applyAlignment="1">
      <alignment horizontal="center" vertical="center" wrapText="1" readingOrder="1"/>
    </xf>
    <xf numFmtId="0" fontId="20" fillId="0" borderId="19" xfId="0" applyFont="1" applyBorder="1" applyAlignment="1">
      <alignment horizontal="center" vertical="center" wrapText="1" readingOrder="1"/>
    </xf>
    <xf numFmtId="0" fontId="19" fillId="0" borderId="20" xfId="0" applyFont="1" applyBorder="1" applyAlignment="1">
      <alignment horizontal="center" vertical="center" wrapText="1" readingOrder="1"/>
    </xf>
    <xf numFmtId="0" fontId="19" fillId="0" borderId="21" xfId="0" applyFont="1" applyBorder="1" applyAlignment="1">
      <alignment horizontal="center" vertical="center" wrapText="1" readingOrder="1"/>
    </xf>
    <xf numFmtId="0" fontId="19" fillId="0" borderId="22" xfId="0" applyFont="1" applyBorder="1" applyAlignment="1">
      <alignment horizontal="center" vertical="center" wrapText="1" readingOrder="1"/>
    </xf>
    <xf numFmtId="0" fontId="21" fillId="0" borderId="18" xfId="0" applyFont="1" applyBorder="1" applyAlignment="1">
      <alignment horizontal="center" wrapText="1" readingOrder="1"/>
    </xf>
    <xf numFmtId="43" fontId="21" fillId="0" borderId="18" xfId="1" applyFont="1" applyBorder="1" applyAlignment="1">
      <alignment horizontal="center" wrapText="1" readingOrder="1"/>
    </xf>
    <xf numFmtId="0" fontId="22" fillId="0" borderId="18" xfId="0" applyFont="1" applyBorder="1" applyAlignment="1">
      <alignment horizontal="left" wrapText="1" readingOrder="1"/>
    </xf>
    <xf numFmtId="177" fontId="20" fillId="0" borderId="18" xfId="0" applyNumberFormat="1" applyFont="1" applyBorder="1" applyAlignment="1">
      <alignment horizontal="center" vertical="center" wrapText="1" readingOrder="1"/>
    </xf>
    <xf numFmtId="0" fontId="22" fillId="0" borderId="18" xfId="0" applyFont="1" applyBorder="1" applyAlignment="1">
      <alignment horizontal="center" wrapText="1" readingOrder="1"/>
    </xf>
    <xf numFmtId="0" fontId="22" fillId="0" borderId="18" xfId="0" applyFont="1" applyBorder="1" applyAlignment="1">
      <alignment horizontal="center" vertical="center" wrapText="1" readingOrder="1"/>
    </xf>
    <xf numFmtId="177" fontId="21" fillId="0" borderId="18" xfId="0" applyNumberFormat="1" applyFont="1" applyBorder="1" applyAlignment="1">
      <alignment horizontal="center" vertical="center" wrapText="1" readingOrder="1"/>
    </xf>
    <xf numFmtId="0" fontId="21" fillId="0" borderId="18" xfId="0" applyFont="1" applyBorder="1" applyAlignment="1">
      <alignment horizontal="center" vertical="center" wrapText="1" readingOrder="1"/>
    </xf>
    <xf numFmtId="0" fontId="23" fillId="0" borderId="18" xfId="0" applyFont="1" applyBorder="1" applyAlignment="1">
      <alignment horizontal="center" vertical="center" wrapText="1" readingOrder="1"/>
    </xf>
    <xf numFmtId="179" fontId="20" fillId="0" borderId="18" xfId="0" applyNumberFormat="1" applyFont="1" applyBorder="1" applyAlignment="1">
      <alignment horizontal="center" vertical="center" wrapText="1" readingOrder="1"/>
    </xf>
    <xf numFmtId="0" fontId="19" fillId="0" borderId="23" xfId="0" applyFont="1" applyBorder="1" applyAlignment="1">
      <alignment horizontal="center" vertical="center" wrapText="1" readingOrder="1"/>
    </xf>
    <xf numFmtId="0" fontId="19" fillId="0" borderId="24" xfId="0" applyFont="1" applyBorder="1" applyAlignment="1">
      <alignment horizontal="center" vertical="center" wrapText="1" readingOrder="1"/>
    </xf>
    <xf numFmtId="0" fontId="19" fillId="0" borderId="19" xfId="0" applyFont="1" applyBorder="1" applyAlignment="1">
      <alignment horizontal="center" vertical="center" wrapText="1" readingOrder="1"/>
    </xf>
    <xf numFmtId="14" fontId="21" fillId="0" borderId="18" xfId="0" applyNumberFormat="1" applyFont="1" applyBorder="1" applyAlignment="1">
      <alignment horizontal="center" vertical="center" wrapText="1" readingOrder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9</xdr:row>
      <xdr:rowOff>161925</xdr:rowOff>
    </xdr:from>
    <xdr:to>
      <xdr:col>6</xdr:col>
      <xdr:colOff>971550</xdr:colOff>
      <xdr:row>28</xdr:row>
      <xdr:rowOff>133350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143125"/>
          <a:ext cx="6400800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H9" sqref="H9"/>
    </sheetView>
  </sheetViews>
  <sheetFormatPr defaultColWidth="9" defaultRowHeight="14.25"/>
  <cols>
    <col min="3" max="3" width="10.875" customWidth="1"/>
    <col min="4" max="4" width="13.75" customWidth="1"/>
    <col min="5" max="5" width="10.875" customWidth="1"/>
    <col min="14" max="14" width="10.375" customWidth="1"/>
  </cols>
  <sheetData>
    <row r="1" ht="33" customHeight="1" spans="1:15">
      <c r="A1" s="130" t="s">
        <v>0</v>
      </c>
      <c r="B1" s="130" t="s">
        <v>1</v>
      </c>
      <c r="C1" s="130" t="s">
        <v>2</v>
      </c>
      <c r="D1" s="130" t="s">
        <v>3</v>
      </c>
      <c r="E1" s="130" t="s">
        <v>4</v>
      </c>
      <c r="F1" s="131" t="s">
        <v>5</v>
      </c>
      <c r="G1" s="131" t="s">
        <v>6</v>
      </c>
      <c r="H1" s="131" t="s">
        <v>7</v>
      </c>
      <c r="I1" s="130" t="s">
        <v>8</v>
      </c>
      <c r="J1" s="130" t="s">
        <v>9</v>
      </c>
      <c r="K1" s="130" t="s">
        <v>10</v>
      </c>
      <c r="L1" s="130" t="s">
        <v>11</v>
      </c>
      <c r="M1" s="130" t="s">
        <v>12</v>
      </c>
      <c r="N1" s="130" t="s">
        <v>13</v>
      </c>
      <c r="O1" s="130" t="s">
        <v>14</v>
      </c>
    </row>
    <row r="2" ht="15" spans="1:15">
      <c r="A2" s="132"/>
      <c r="B2" s="132"/>
      <c r="C2" s="132"/>
      <c r="D2" s="132"/>
      <c r="E2" s="132"/>
      <c r="F2" s="133"/>
      <c r="G2" s="133"/>
      <c r="H2" s="133"/>
      <c r="I2" s="132"/>
      <c r="J2" s="132"/>
      <c r="K2" s="132"/>
      <c r="L2" s="132"/>
      <c r="M2" s="132"/>
      <c r="N2" s="132" t="s">
        <v>15</v>
      </c>
      <c r="O2" s="132"/>
    </row>
    <row r="3" ht="29.25" customHeight="1" spans="1:15">
      <c r="A3" s="146" t="s">
        <v>16</v>
      </c>
      <c r="B3" s="147" t="s">
        <v>17</v>
      </c>
      <c r="C3" s="147" t="s">
        <v>18</v>
      </c>
      <c r="D3" s="148">
        <v>110211000021</v>
      </c>
      <c r="E3" s="147" t="s">
        <v>19</v>
      </c>
      <c r="F3" s="149">
        <v>1</v>
      </c>
      <c r="G3" s="150">
        <v>42.1</v>
      </c>
      <c r="H3" s="137">
        <v>25.553646</v>
      </c>
      <c r="I3" s="147" t="s">
        <v>20</v>
      </c>
      <c r="J3" s="147"/>
      <c r="K3" s="147" t="s">
        <v>21</v>
      </c>
      <c r="L3" s="134" t="s">
        <v>20</v>
      </c>
      <c r="M3" s="155">
        <v>39629</v>
      </c>
      <c r="N3" s="134" t="s">
        <v>21</v>
      </c>
      <c r="O3" s="134" t="s">
        <v>21</v>
      </c>
    </row>
    <row r="4" ht="29.25" customHeight="1" spans="1:15">
      <c r="A4" s="134" t="s">
        <v>16</v>
      </c>
      <c r="B4" s="134" t="s">
        <v>22</v>
      </c>
      <c r="C4" s="134" t="s">
        <v>23</v>
      </c>
      <c r="D4" s="151">
        <v>120112000063</v>
      </c>
      <c r="E4" s="134" t="s">
        <v>24</v>
      </c>
      <c r="F4" s="136">
        <v>1</v>
      </c>
      <c r="G4" s="136">
        <v>62.81</v>
      </c>
      <c r="H4" s="137">
        <v>12.187121</v>
      </c>
      <c r="I4" s="134" t="s">
        <v>25</v>
      </c>
      <c r="J4" s="134" t="s">
        <v>26</v>
      </c>
      <c r="K4" s="134" t="s">
        <v>27</v>
      </c>
      <c r="L4" s="134" t="s">
        <v>20</v>
      </c>
      <c r="M4" s="155">
        <v>40360</v>
      </c>
      <c r="N4" s="134" t="s">
        <v>21</v>
      </c>
      <c r="O4" s="134" t="s">
        <v>28</v>
      </c>
    </row>
    <row r="5" ht="29.25" customHeight="1" spans="1:15">
      <c r="A5" s="134" t="s">
        <v>16</v>
      </c>
      <c r="B5" s="134" t="s">
        <v>17</v>
      </c>
      <c r="C5" s="134" t="s">
        <v>23</v>
      </c>
      <c r="D5" s="151">
        <v>120112000072</v>
      </c>
      <c r="E5" s="134" t="s">
        <v>29</v>
      </c>
      <c r="F5" s="136">
        <v>1</v>
      </c>
      <c r="G5" s="136">
        <v>24.4</v>
      </c>
      <c r="H5" s="137">
        <v>4.886623</v>
      </c>
      <c r="I5" s="134" t="s">
        <v>25</v>
      </c>
      <c r="J5" s="134" t="s">
        <v>26</v>
      </c>
      <c r="K5" s="134" t="s">
        <v>30</v>
      </c>
      <c r="L5" s="134" t="s">
        <v>20</v>
      </c>
      <c r="M5" s="155">
        <v>39629</v>
      </c>
      <c r="N5" s="134" t="s">
        <v>21</v>
      </c>
      <c r="O5" s="134" t="s">
        <v>28</v>
      </c>
    </row>
    <row r="6" ht="29.25" customHeight="1" spans="1:15">
      <c r="A6" s="134" t="s">
        <v>16</v>
      </c>
      <c r="B6" s="134" t="s">
        <v>17</v>
      </c>
      <c r="C6" s="134" t="s">
        <v>23</v>
      </c>
      <c r="D6" s="151">
        <v>120112000074</v>
      </c>
      <c r="E6" s="134" t="s">
        <v>31</v>
      </c>
      <c r="F6" s="136">
        <v>1</v>
      </c>
      <c r="G6" s="136">
        <v>16.41</v>
      </c>
      <c r="H6" s="137">
        <v>3.235485</v>
      </c>
      <c r="I6" s="134" t="s">
        <v>25</v>
      </c>
      <c r="J6" s="134" t="s">
        <v>26</v>
      </c>
      <c r="K6" s="134" t="s">
        <v>30</v>
      </c>
      <c r="L6" s="134" t="s">
        <v>20</v>
      </c>
      <c r="M6" s="155">
        <v>39629</v>
      </c>
      <c r="N6" s="134" t="s">
        <v>21</v>
      </c>
      <c r="O6" s="134" t="s">
        <v>28</v>
      </c>
    </row>
    <row r="7" ht="29.25" customHeight="1" spans="1:15">
      <c r="A7" s="134" t="s">
        <v>16</v>
      </c>
      <c r="B7" s="134" t="s">
        <v>32</v>
      </c>
      <c r="C7" s="134" t="s">
        <v>23</v>
      </c>
      <c r="D7" s="151">
        <v>120112000064</v>
      </c>
      <c r="E7" s="134" t="s">
        <v>33</v>
      </c>
      <c r="F7" s="136">
        <v>1</v>
      </c>
      <c r="G7" s="136">
        <v>16.35</v>
      </c>
      <c r="H7" s="137">
        <v>3.216259</v>
      </c>
      <c r="I7" s="134" t="s">
        <v>25</v>
      </c>
      <c r="J7" s="134" t="s">
        <v>26</v>
      </c>
      <c r="K7" s="134" t="s">
        <v>34</v>
      </c>
      <c r="L7" s="134" t="s">
        <v>35</v>
      </c>
      <c r="M7" s="155">
        <v>39629</v>
      </c>
      <c r="N7" s="134" t="s">
        <v>21</v>
      </c>
      <c r="O7" s="134" t="s">
        <v>28</v>
      </c>
    </row>
    <row r="8" ht="29.25" customHeight="1" spans="1:15">
      <c r="A8" s="134" t="s">
        <v>16</v>
      </c>
      <c r="B8" s="134" t="s">
        <v>36</v>
      </c>
      <c r="C8" s="134" t="s">
        <v>37</v>
      </c>
      <c r="D8" s="151">
        <v>130114000003</v>
      </c>
      <c r="E8" s="136" t="s">
        <v>38</v>
      </c>
      <c r="F8" s="136">
        <v>3</v>
      </c>
      <c r="G8" s="136">
        <v>20.7</v>
      </c>
      <c r="H8" s="137">
        <v>1.035</v>
      </c>
      <c r="I8" s="134" t="s">
        <v>25</v>
      </c>
      <c r="J8" s="134" t="s">
        <v>26</v>
      </c>
      <c r="K8" s="134" t="s">
        <v>39</v>
      </c>
      <c r="L8" s="134" t="s">
        <v>35</v>
      </c>
      <c r="M8" s="155">
        <v>39630</v>
      </c>
      <c r="N8" s="134" t="s">
        <v>21</v>
      </c>
      <c r="O8" s="134" t="s">
        <v>28</v>
      </c>
    </row>
    <row r="9" ht="21.75" customHeight="1" spans="1:15">
      <c r="A9" s="152" t="s">
        <v>40</v>
      </c>
      <c r="B9" s="153"/>
      <c r="C9" s="153"/>
      <c r="D9" s="153"/>
      <c r="E9" s="154"/>
      <c r="F9" s="142">
        <f>SUM(F3:F8)</f>
        <v>8</v>
      </c>
      <c r="G9" s="142">
        <f t="shared" ref="G9:H9" si="0">SUM(G3:G8)</f>
        <v>182.77</v>
      </c>
      <c r="H9" s="143">
        <f t="shared" si="0"/>
        <v>50.114134</v>
      </c>
      <c r="I9" s="144"/>
      <c r="J9" s="144"/>
      <c r="K9" s="144"/>
      <c r="L9" s="144"/>
      <c r="M9" s="144"/>
      <c r="N9" s="144"/>
      <c r="O9" s="144"/>
    </row>
    <row r="12" spans="5:5">
      <c r="E12" t="s">
        <v>41</v>
      </c>
    </row>
    <row r="13" ht="15"/>
    <row r="14" ht="15" spans="8:8">
      <c r="H14" s="136">
        <v>10000</v>
      </c>
    </row>
  </sheetData>
  <mergeCells count="15">
    <mergeCell ref="A9:E9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O1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D3" sqref="D3:E9"/>
    </sheetView>
  </sheetViews>
  <sheetFormatPr defaultColWidth="9" defaultRowHeight="14.25"/>
  <cols>
    <col min="4" max="4" width="15" customWidth="1"/>
  </cols>
  <sheetData>
    <row r="1" ht="33" customHeight="1" spans="1:14">
      <c r="A1" s="130" t="s">
        <v>0</v>
      </c>
      <c r="B1" s="130" t="s">
        <v>1</v>
      </c>
      <c r="C1" s="130" t="s">
        <v>2</v>
      </c>
      <c r="D1" s="130" t="s">
        <v>3</v>
      </c>
      <c r="E1" s="130" t="s">
        <v>4</v>
      </c>
      <c r="F1" s="131" t="s">
        <v>5</v>
      </c>
      <c r="G1" s="131" t="s">
        <v>6</v>
      </c>
      <c r="H1" s="131" t="s">
        <v>7</v>
      </c>
      <c r="I1" s="130" t="s">
        <v>8</v>
      </c>
      <c r="J1" s="130" t="s">
        <v>9</v>
      </c>
      <c r="K1" s="130" t="s">
        <v>10</v>
      </c>
      <c r="L1" s="130" t="s">
        <v>11</v>
      </c>
      <c r="M1" s="130" t="s">
        <v>13</v>
      </c>
      <c r="N1" s="130" t="s">
        <v>14</v>
      </c>
    </row>
    <row r="2" ht="15" spans="1:14">
      <c r="A2" s="132"/>
      <c r="B2" s="132"/>
      <c r="C2" s="132"/>
      <c r="D2" s="132"/>
      <c r="E2" s="132"/>
      <c r="F2" s="133"/>
      <c r="G2" s="133"/>
      <c r="H2" s="133"/>
      <c r="I2" s="132"/>
      <c r="J2" s="132"/>
      <c r="K2" s="132"/>
      <c r="L2" s="132"/>
      <c r="M2" s="132" t="s">
        <v>15</v>
      </c>
      <c r="N2" s="132"/>
    </row>
    <row r="3" ht="36" spans="1:14">
      <c r="A3" s="134" t="s">
        <v>16</v>
      </c>
      <c r="B3" s="134" t="s">
        <v>22</v>
      </c>
      <c r="C3" s="134" t="s">
        <v>23</v>
      </c>
      <c r="D3" s="145">
        <v>120112000063</v>
      </c>
      <c r="E3" s="134" t="s">
        <v>24</v>
      </c>
      <c r="F3" s="136">
        <v>1</v>
      </c>
      <c r="G3" s="136">
        <v>62.81</v>
      </c>
      <c r="H3" s="137">
        <v>12.187121</v>
      </c>
      <c r="I3" s="134" t="s">
        <v>25</v>
      </c>
      <c r="J3" s="134" t="s">
        <v>26</v>
      </c>
      <c r="K3" s="134" t="s">
        <v>27</v>
      </c>
      <c r="L3" s="134" t="s">
        <v>20</v>
      </c>
      <c r="M3" s="134" t="s">
        <v>21</v>
      </c>
      <c r="N3" s="134" t="s">
        <v>28</v>
      </c>
    </row>
    <row r="4" ht="36" spans="1:14">
      <c r="A4" s="134" t="s">
        <v>16</v>
      </c>
      <c r="B4" s="134" t="s">
        <v>17</v>
      </c>
      <c r="C4" s="134" t="s">
        <v>23</v>
      </c>
      <c r="D4" s="145">
        <v>120112000072</v>
      </c>
      <c r="E4" s="134" t="s">
        <v>29</v>
      </c>
      <c r="F4" s="136">
        <v>1</v>
      </c>
      <c r="G4" s="136">
        <v>24.4</v>
      </c>
      <c r="H4" s="137">
        <v>4.886623</v>
      </c>
      <c r="I4" s="134" t="s">
        <v>25</v>
      </c>
      <c r="J4" s="134" t="s">
        <v>26</v>
      </c>
      <c r="K4" s="134" t="s">
        <v>30</v>
      </c>
      <c r="L4" s="134" t="s">
        <v>20</v>
      </c>
      <c r="M4" s="134" t="s">
        <v>21</v>
      </c>
      <c r="N4" s="134" t="s">
        <v>28</v>
      </c>
    </row>
    <row r="5" ht="36" spans="1:14">
      <c r="A5" s="134" t="s">
        <v>16</v>
      </c>
      <c r="B5" s="134" t="s">
        <v>17</v>
      </c>
      <c r="C5" s="134" t="s">
        <v>23</v>
      </c>
      <c r="D5" s="145">
        <v>120112000074</v>
      </c>
      <c r="E5" s="134" t="s">
        <v>31</v>
      </c>
      <c r="F5" s="136">
        <v>1</v>
      </c>
      <c r="G5" s="136">
        <v>16.41</v>
      </c>
      <c r="H5" s="137">
        <v>3.235485</v>
      </c>
      <c r="I5" s="134" t="s">
        <v>25</v>
      </c>
      <c r="J5" s="134" t="s">
        <v>26</v>
      </c>
      <c r="K5" s="134" t="s">
        <v>30</v>
      </c>
      <c r="L5" s="134" t="s">
        <v>20</v>
      </c>
      <c r="M5" s="134" t="s">
        <v>21</v>
      </c>
      <c r="N5" s="134" t="s">
        <v>28</v>
      </c>
    </row>
    <row r="6" ht="36" spans="1:14">
      <c r="A6" s="134" t="s">
        <v>16</v>
      </c>
      <c r="B6" s="134" t="s">
        <v>32</v>
      </c>
      <c r="C6" s="134" t="s">
        <v>23</v>
      </c>
      <c r="D6" s="145">
        <v>120112000064</v>
      </c>
      <c r="E6" s="134" t="s">
        <v>33</v>
      </c>
      <c r="F6" s="136">
        <v>1</v>
      </c>
      <c r="G6" s="136">
        <v>16.35</v>
      </c>
      <c r="H6" s="137">
        <v>3.216259</v>
      </c>
      <c r="I6" s="134" t="s">
        <v>25</v>
      </c>
      <c r="J6" s="134" t="s">
        <v>26</v>
      </c>
      <c r="K6" s="134" t="s">
        <v>34</v>
      </c>
      <c r="L6" s="134" t="s">
        <v>20</v>
      </c>
      <c r="M6" s="134" t="s">
        <v>21</v>
      </c>
      <c r="N6" s="134" t="s">
        <v>28</v>
      </c>
    </row>
    <row r="7" ht="36" spans="1:14">
      <c r="A7" s="134" t="s">
        <v>16</v>
      </c>
      <c r="B7" s="134" t="s">
        <v>36</v>
      </c>
      <c r="C7" s="134" t="s">
        <v>37</v>
      </c>
      <c r="D7" s="135">
        <v>130114000003</v>
      </c>
      <c r="E7" s="134" t="s">
        <v>42</v>
      </c>
      <c r="F7" s="136">
        <v>3</v>
      </c>
      <c r="G7" s="136">
        <v>20.7</v>
      </c>
      <c r="H7" s="137">
        <v>1.035</v>
      </c>
      <c r="I7" s="134" t="s">
        <v>25</v>
      </c>
      <c r="J7" s="134" t="s">
        <v>26</v>
      </c>
      <c r="K7" s="134" t="s">
        <v>39</v>
      </c>
      <c r="L7" s="134" t="s">
        <v>35</v>
      </c>
      <c r="M7" s="134" t="s">
        <v>21</v>
      </c>
      <c r="N7" s="134" t="s">
        <v>28</v>
      </c>
    </row>
    <row r="8" ht="36" spans="1:14">
      <c r="A8" s="134" t="s">
        <v>16</v>
      </c>
      <c r="B8" s="134" t="s">
        <v>32</v>
      </c>
      <c r="C8" s="134" t="s">
        <v>43</v>
      </c>
      <c r="D8" s="134" t="s">
        <v>44</v>
      </c>
      <c r="E8" s="134" t="s">
        <v>45</v>
      </c>
      <c r="F8" s="138">
        <v>1</v>
      </c>
      <c r="G8" s="137">
        <v>7.623698</v>
      </c>
      <c r="H8" s="137">
        <v>0.944487</v>
      </c>
      <c r="I8" s="134" t="s">
        <v>25</v>
      </c>
      <c r="J8" s="134" t="s">
        <v>26</v>
      </c>
      <c r="K8" s="134" t="s">
        <v>34</v>
      </c>
      <c r="L8" s="134" t="s">
        <v>35</v>
      </c>
      <c r="M8" s="134" t="s">
        <v>21</v>
      </c>
      <c r="N8" s="134" t="s">
        <v>28</v>
      </c>
    </row>
    <row r="9" ht="36" spans="1:14">
      <c r="A9" s="134" t="s">
        <v>16</v>
      </c>
      <c r="B9" s="134" t="s">
        <v>46</v>
      </c>
      <c r="C9" s="134" t="s">
        <v>43</v>
      </c>
      <c r="D9" s="134" t="s">
        <v>47</v>
      </c>
      <c r="E9" s="134" t="s">
        <v>48</v>
      </c>
      <c r="F9" s="138">
        <v>1</v>
      </c>
      <c r="G9" s="137">
        <v>5.689905</v>
      </c>
      <c r="H9" s="137">
        <v>1.104133</v>
      </c>
      <c r="I9" s="134" t="s">
        <v>25</v>
      </c>
      <c r="J9" s="134" t="s">
        <v>26</v>
      </c>
      <c r="K9" s="134" t="s">
        <v>30</v>
      </c>
      <c r="L9" s="134" t="s">
        <v>35</v>
      </c>
      <c r="M9" s="134" t="s">
        <v>21</v>
      </c>
      <c r="N9" s="134" t="s">
        <v>28</v>
      </c>
    </row>
    <row r="10" ht="28.5" customHeight="1" spans="1:14">
      <c r="A10" s="139" t="s">
        <v>40</v>
      </c>
      <c r="B10" s="140"/>
      <c r="C10" s="140"/>
      <c r="D10" s="140"/>
      <c r="E10" s="141"/>
      <c r="F10" s="142">
        <f>SUM(F3:F9)</f>
        <v>9</v>
      </c>
      <c r="G10" s="143">
        <f t="shared" ref="G10:H10" si="0">SUM(G3:G9)</f>
        <v>153.983603</v>
      </c>
      <c r="H10" s="143">
        <f t="shared" si="0"/>
        <v>26.609108</v>
      </c>
      <c r="I10" s="144"/>
      <c r="J10" s="144"/>
      <c r="K10" s="144"/>
      <c r="L10" s="144"/>
      <c r="M10" s="144"/>
      <c r="N10" s="144"/>
    </row>
    <row r="13" spans="6:6">
      <c r="F13" t="s">
        <v>49</v>
      </c>
    </row>
    <row r="15" ht="15"/>
    <row r="16" ht="15" spans="8:8">
      <c r="H16" s="136">
        <v>10000</v>
      </c>
    </row>
    <row r="27" spans="5:5">
      <c r="E27">
        <v>8099.25</v>
      </c>
    </row>
  </sheetData>
  <mergeCells count="14">
    <mergeCell ref="A10:E10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N1:N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4" workbookViewId="0">
      <selection activeCell="G8" sqref="G8:H9"/>
    </sheetView>
  </sheetViews>
  <sheetFormatPr defaultColWidth="9" defaultRowHeight="14.25"/>
  <cols>
    <col min="4" max="4" width="14" customWidth="1"/>
  </cols>
  <sheetData>
    <row r="1" ht="33" customHeight="1" spans="1:14">
      <c r="A1" s="130" t="s">
        <v>0</v>
      </c>
      <c r="B1" s="130" t="s">
        <v>1</v>
      </c>
      <c r="C1" s="130" t="s">
        <v>2</v>
      </c>
      <c r="D1" s="130" t="s">
        <v>3</v>
      </c>
      <c r="E1" s="130" t="s">
        <v>4</v>
      </c>
      <c r="F1" s="131" t="s">
        <v>5</v>
      </c>
      <c r="G1" s="131" t="s">
        <v>6</v>
      </c>
      <c r="H1" s="131" t="s">
        <v>7</v>
      </c>
      <c r="I1" s="130" t="s">
        <v>8</v>
      </c>
      <c r="J1" s="130" t="s">
        <v>9</v>
      </c>
      <c r="K1" s="130" t="s">
        <v>10</v>
      </c>
      <c r="L1" s="130" t="s">
        <v>11</v>
      </c>
      <c r="M1" s="130" t="s">
        <v>13</v>
      </c>
      <c r="N1" s="130" t="s">
        <v>14</v>
      </c>
    </row>
    <row r="2" ht="15" spans="1:14">
      <c r="A2" s="132"/>
      <c r="B2" s="132"/>
      <c r="C2" s="132"/>
      <c r="D2" s="132"/>
      <c r="E2" s="132"/>
      <c r="F2" s="133"/>
      <c r="G2" s="133"/>
      <c r="H2" s="133"/>
      <c r="I2" s="132"/>
      <c r="J2" s="132"/>
      <c r="K2" s="132"/>
      <c r="L2" s="132"/>
      <c r="M2" s="132" t="s">
        <v>15</v>
      </c>
      <c r="N2" s="132"/>
    </row>
    <row r="3" ht="36" spans="1:14">
      <c r="A3" s="134" t="s">
        <v>16</v>
      </c>
      <c r="B3" s="134" t="s">
        <v>22</v>
      </c>
      <c r="C3" s="134" t="s">
        <v>23</v>
      </c>
      <c r="D3" s="135">
        <v>120112000063</v>
      </c>
      <c r="E3" s="134" t="s">
        <v>24</v>
      </c>
      <c r="F3" s="136">
        <v>1</v>
      </c>
      <c r="G3" s="136">
        <v>62.81</v>
      </c>
      <c r="H3" s="137">
        <v>12.187121</v>
      </c>
      <c r="I3" s="134" t="s">
        <v>25</v>
      </c>
      <c r="J3" s="134" t="s">
        <v>26</v>
      </c>
      <c r="K3" s="134" t="s">
        <v>27</v>
      </c>
      <c r="L3" s="134" t="s">
        <v>20</v>
      </c>
      <c r="M3" s="134" t="s">
        <v>21</v>
      </c>
      <c r="N3" s="134" t="s">
        <v>28</v>
      </c>
    </row>
    <row r="4" ht="36" spans="1:14">
      <c r="A4" s="134" t="s">
        <v>16</v>
      </c>
      <c r="B4" s="134" t="s">
        <v>17</v>
      </c>
      <c r="C4" s="134" t="s">
        <v>23</v>
      </c>
      <c r="D4" s="135">
        <v>120112000072</v>
      </c>
      <c r="E4" s="134" t="s">
        <v>29</v>
      </c>
      <c r="F4" s="136">
        <v>1</v>
      </c>
      <c r="G4" s="136">
        <v>24.4</v>
      </c>
      <c r="H4" s="137">
        <v>4.886623</v>
      </c>
      <c r="I4" s="134" t="s">
        <v>25</v>
      </c>
      <c r="J4" s="134" t="s">
        <v>26</v>
      </c>
      <c r="K4" s="134" t="s">
        <v>30</v>
      </c>
      <c r="L4" s="134" t="s">
        <v>20</v>
      </c>
      <c r="M4" s="134" t="s">
        <v>21</v>
      </c>
      <c r="N4" s="134" t="s">
        <v>28</v>
      </c>
    </row>
    <row r="5" ht="36" spans="1:14">
      <c r="A5" s="134" t="s">
        <v>16</v>
      </c>
      <c r="B5" s="134" t="s">
        <v>17</v>
      </c>
      <c r="C5" s="134" t="s">
        <v>23</v>
      </c>
      <c r="D5" s="135">
        <v>120112000074</v>
      </c>
      <c r="E5" s="134" t="s">
        <v>31</v>
      </c>
      <c r="F5" s="136">
        <v>1</v>
      </c>
      <c r="G5" s="136">
        <v>16.41</v>
      </c>
      <c r="H5" s="137">
        <v>3.235485</v>
      </c>
      <c r="I5" s="134" t="s">
        <v>25</v>
      </c>
      <c r="J5" s="134" t="s">
        <v>26</v>
      </c>
      <c r="K5" s="134" t="s">
        <v>30</v>
      </c>
      <c r="L5" s="134" t="s">
        <v>20</v>
      </c>
      <c r="M5" s="134" t="s">
        <v>21</v>
      </c>
      <c r="N5" s="134" t="s">
        <v>28</v>
      </c>
    </row>
    <row r="6" ht="36" spans="1:14">
      <c r="A6" s="134" t="s">
        <v>16</v>
      </c>
      <c r="B6" s="134" t="s">
        <v>32</v>
      </c>
      <c r="C6" s="134" t="s">
        <v>23</v>
      </c>
      <c r="D6" s="135">
        <v>120112000064</v>
      </c>
      <c r="E6" s="134" t="s">
        <v>33</v>
      </c>
      <c r="F6" s="136">
        <v>1</v>
      </c>
      <c r="G6" s="136">
        <v>16.35</v>
      </c>
      <c r="H6" s="137">
        <v>3.216259</v>
      </c>
      <c r="I6" s="134" t="s">
        <v>25</v>
      </c>
      <c r="J6" s="134" t="s">
        <v>26</v>
      </c>
      <c r="K6" s="134" t="s">
        <v>34</v>
      </c>
      <c r="L6" s="134" t="s">
        <v>20</v>
      </c>
      <c r="M6" s="134" t="s">
        <v>21</v>
      </c>
      <c r="N6" s="134" t="s">
        <v>28</v>
      </c>
    </row>
    <row r="7" ht="36" spans="1:14">
      <c r="A7" s="134" t="s">
        <v>16</v>
      </c>
      <c r="B7" s="134" t="s">
        <v>36</v>
      </c>
      <c r="C7" s="134" t="s">
        <v>37</v>
      </c>
      <c r="D7" s="135">
        <v>130114000003</v>
      </c>
      <c r="E7" s="134" t="s">
        <v>42</v>
      </c>
      <c r="F7" s="136">
        <v>3</v>
      </c>
      <c r="G7" s="136">
        <v>20.7</v>
      </c>
      <c r="H7" s="137">
        <v>1.035</v>
      </c>
      <c r="I7" s="134" t="s">
        <v>25</v>
      </c>
      <c r="J7" s="134" t="s">
        <v>26</v>
      </c>
      <c r="K7" s="134" t="s">
        <v>39</v>
      </c>
      <c r="L7" s="134" t="s">
        <v>35</v>
      </c>
      <c r="M7" s="134" t="s">
        <v>21</v>
      </c>
      <c r="N7" s="134" t="s">
        <v>28</v>
      </c>
    </row>
    <row r="8" ht="36" spans="1:14">
      <c r="A8" s="134" t="s">
        <v>16</v>
      </c>
      <c r="B8" s="134" t="s">
        <v>32</v>
      </c>
      <c r="C8" s="134" t="s">
        <v>43</v>
      </c>
      <c r="D8" s="134" t="s">
        <v>44</v>
      </c>
      <c r="E8" s="134" t="s">
        <v>45</v>
      </c>
      <c r="F8" s="138">
        <v>1</v>
      </c>
      <c r="G8" s="137">
        <v>7.623698</v>
      </c>
      <c r="H8" s="137">
        <v>0.944487</v>
      </c>
      <c r="I8" s="134" t="s">
        <v>25</v>
      </c>
      <c r="J8" s="134" t="s">
        <v>26</v>
      </c>
      <c r="K8" s="134" t="s">
        <v>34</v>
      </c>
      <c r="L8" s="134" t="s">
        <v>35</v>
      </c>
      <c r="M8" s="134" t="s">
        <v>21</v>
      </c>
      <c r="N8" s="134" t="s">
        <v>28</v>
      </c>
    </row>
    <row r="9" ht="36" spans="1:14">
      <c r="A9" s="134" t="s">
        <v>16</v>
      </c>
      <c r="B9" s="134" t="s">
        <v>46</v>
      </c>
      <c r="C9" s="134" t="s">
        <v>43</v>
      </c>
      <c r="D9" s="134" t="s">
        <v>47</v>
      </c>
      <c r="E9" s="134" t="s">
        <v>48</v>
      </c>
      <c r="F9" s="138">
        <v>1</v>
      </c>
      <c r="G9" s="137">
        <v>5.689905</v>
      </c>
      <c r="H9" s="137">
        <v>1.104133</v>
      </c>
      <c r="I9" s="134" t="s">
        <v>25</v>
      </c>
      <c r="J9" s="134" t="s">
        <v>26</v>
      </c>
      <c r="K9" s="134" t="s">
        <v>30</v>
      </c>
      <c r="L9" s="134" t="s">
        <v>35</v>
      </c>
      <c r="M9" s="134" t="s">
        <v>21</v>
      </c>
      <c r="N9" s="134" t="s">
        <v>28</v>
      </c>
    </row>
    <row r="10" ht="28.5" customHeight="1" spans="1:14">
      <c r="A10" s="139" t="s">
        <v>40</v>
      </c>
      <c r="B10" s="140"/>
      <c r="C10" s="140"/>
      <c r="D10" s="140"/>
      <c r="E10" s="141"/>
      <c r="F10" s="142">
        <f>SUM(F3:F9)</f>
        <v>9</v>
      </c>
      <c r="G10" s="143">
        <f t="shared" ref="G10:H10" si="0">SUM(G3:G9)</f>
        <v>153.983603</v>
      </c>
      <c r="H10" s="143">
        <f t="shared" si="0"/>
        <v>26.609108</v>
      </c>
      <c r="I10" s="144"/>
      <c r="J10" s="144"/>
      <c r="K10" s="144"/>
      <c r="L10" s="144"/>
      <c r="M10" s="144"/>
      <c r="N10" s="144"/>
    </row>
    <row r="13" spans="6:6">
      <c r="F13" t="s">
        <v>49</v>
      </c>
    </row>
    <row r="15" ht="15"/>
    <row r="16" ht="15" spans="8:8">
      <c r="H16" s="136">
        <v>10000</v>
      </c>
    </row>
    <row r="27" spans="5:5">
      <c r="E27">
        <v>8099.25</v>
      </c>
    </row>
  </sheetData>
  <mergeCells count="14">
    <mergeCell ref="A10:E10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N1:N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selection activeCell="F18" sqref="F18"/>
    </sheetView>
  </sheetViews>
  <sheetFormatPr defaultColWidth="9" defaultRowHeight="14.25"/>
  <cols>
    <col min="1" max="1" width="7.125" customWidth="1"/>
    <col min="2" max="2" width="25.5" customWidth="1"/>
    <col min="3" max="3" width="27" customWidth="1"/>
    <col min="4" max="4" width="10.625" customWidth="1"/>
    <col min="5" max="5" width="9.75" customWidth="1"/>
    <col min="6" max="6" width="10" customWidth="1"/>
    <col min="7" max="7" width="9.25" customWidth="1"/>
    <col min="8" max="8" width="8.875" customWidth="1"/>
    <col min="9" max="9" width="14.625" customWidth="1"/>
    <col min="10" max="10" width="28.375" customWidth="1"/>
  </cols>
  <sheetData>
    <row r="1" ht="27.75" customHeight="1" spans="1:10">
      <c r="A1" s="117" t="s">
        <v>50</v>
      </c>
      <c r="B1" s="117"/>
      <c r="C1" s="117"/>
      <c r="D1" s="117"/>
      <c r="E1" s="117"/>
      <c r="F1" s="117"/>
      <c r="G1" s="117"/>
      <c r="H1" s="117"/>
      <c r="I1" s="117"/>
      <c r="J1" s="127"/>
    </row>
    <row r="2" s="116" customFormat="1" ht="30" customHeight="1" spans="1:10">
      <c r="A2" s="118" t="s">
        <v>51</v>
      </c>
      <c r="B2" s="119" t="s">
        <v>2</v>
      </c>
      <c r="C2" s="118" t="s">
        <v>4</v>
      </c>
      <c r="D2" s="118" t="s">
        <v>5</v>
      </c>
      <c r="E2" s="118" t="s">
        <v>52</v>
      </c>
      <c r="F2" s="118" t="s">
        <v>53</v>
      </c>
      <c r="G2" s="118" t="s">
        <v>54</v>
      </c>
      <c r="H2" s="118" t="s">
        <v>55</v>
      </c>
      <c r="I2" s="118" t="s">
        <v>56</v>
      </c>
      <c r="J2" s="118" t="s">
        <v>14</v>
      </c>
    </row>
    <row r="3" s="116" customFormat="1" ht="22.5" customHeight="1" spans="1:10">
      <c r="A3" s="120">
        <v>1</v>
      </c>
      <c r="B3" s="121" t="s">
        <v>43</v>
      </c>
      <c r="C3" s="122" t="s">
        <v>57</v>
      </c>
      <c r="D3" s="118">
        <v>1</v>
      </c>
      <c r="E3" s="123">
        <v>48.682743</v>
      </c>
      <c r="F3" s="123">
        <v>46.248606</v>
      </c>
      <c r="G3" s="123">
        <f>E3-F3</f>
        <v>2.434137</v>
      </c>
      <c r="H3" s="123">
        <v>0</v>
      </c>
      <c r="I3" s="128">
        <v>39629</v>
      </c>
      <c r="J3" s="118" t="s">
        <v>58</v>
      </c>
    </row>
    <row r="4" s="116" customFormat="1" ht="22.5" customHeight="1" spans="1:10">
      <c r="A4" s="120">
        <v>2</v>
      </c>
      <c r="B4" s="121"/>
      <c r="C4" s="122" t="s">
        <v>59</v>
      </c>
      <c r="D4" s="118">
        <v>1</v>
      </c>
      <c r="E4" s="123">
        <v>37.060379</v>
      </c>
      <c r="F4" s="123">
        <v>35.20736</v>
      </c>
      <c r="G4" s="123">
        <f t="shared" ref="G4:G5" si="0">E4-F4</f>
        <v>1.853019</v>
      </c>
      <c r="H4" s="123">
        <v>0</v>
      </c>
      <c r="I4" s="128">
        <v>39629</v>
      </c>
      <c r="J4" s="118" t="s">
        <v>58</v>
      </c>
    </row>
    <row r="5" s="116" customFormat="1" ht="22.5" customHeight="1" spans="1:10">
      <c r="A5" s="120">
        <v>3</v>
      </c>
      <c r="B5" s="121"/>
      <c r="C5" s="122" t="s">
        <v>60</v>
      </c>
      <c r="D5" s="118">
        <v>1</v>
      </c>
      <c r="E5" s="123">
        <v>16.398139</v>
      </c>
      <c r="F5" s="123">
        <v>15.578232</v>
      </c>
      <c r="G5" s="123">
        <f t="shared" si="0"/>
        <v>0.819907000000001</v>
      </c>
      <c r="H5" s="123">
        <v>0</v>
      </c>
      <c r="I5" s="128">
        <v>39629</v>
      </c>
      <c r="J5" s="118" t="s">
        <v>58</v>
      </c>
    </row>
    <row r="6" s="116" customFormat="1" ht="22.5" customHeight="1" spans="1:10">
      <c r="A6" s="124" t="s">
        <v>40</v>
      </c>
      <c r="B6" s="125"/>
      <c r="C6" s="118"/>
      <c r="D6" s="118">
        <f>SUM(D3:D5)</f>
        <v>3</v>
      </c>
      <c r="E6" s="123">
        <f>SUM(E3:E5)</f>
        <v>102.141261</v>
      </c>
      <c r="F6" s="123">
        <f>SUM(F3:F5)</f>
        <v>97.034198</v>
      </c>
      <c r="G6" s="123">
        <f>SUM(G3:G5)</f>
        <v>5.107063</v>
      </c>
      <c r="H6" s="123">
        <f>SUM(H3:H5)</f>
        <v>0</v>
      </c>
      <c r="I6" s="118"/>
      <c r="J6" s="129"/>
    </row>
    <row r="8" s="13" customFormat="1" ht="23.25" customHeight="1" spans="1:5">
      <c r="A8" s="13" t="s">
        <v>61</v>
      </c>
      <c r="E8" s="108" t="s">
        <v>62</v>
      </c>
    </row>
    <row r="9" s="13" customFormat="1" ht="23.25" customHeight="1" spans="1:1">
      <c r="A9" s="13" t="s">
        <v>63</v>
      </c>
    </row>
    <row r="10" s="13" customFormat="1" ht="23.25" customHeight="1" spans="1:1">
      <c r="A10" s="13" t="s">
        <v>64</v>
      </c>
    </row>
    <row r="12" ht="16.5" spans="6:6">
      <c r="F12" s="123"/>
    </row>
    <row r="13" spans="4:4">
      <c r="D13" s="126"/>
    </row>
  </sheetData>
  <mergeCells count="3">
    <mergeCell ref="A1:I1"/>
    <mergeCell ref="A6:B6"/>
    <mergeCell ref="B3:B5"/>
  </mergeCells>
  <pageMargins left="0.4" right="0.16" top="0.75" bottom="0.45" header="0.3" footer="0.3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H14" sqref="H14"/>
    </sheetView>
  </sheetViews>
  <sheetFormatPr defaultColWidth="9" defaultRowHeight="14.25"/>
  <cols>
    <col min="1" max="1" width="7.375" customWidth="1"/>
    <col min="2" max="2" width="16.625" customWidth="1"/>
    <col min="3" max="3" width="22.625" customWidth="1"/>
    <col min="4" max="4" width="9.125" customWidth="1"/>
    <col min="5" max="5" width="8" customWidth="1"/>
    <col min="6" max="6" width="10.25" customWidth="1"/>
    <col min="7" max="7" width="14.625" customWidth="1"/>
    <col min="8" max="9" width="17.875" customWidth="1"/>
  </cols>
  <sheetData>
    <row r="1" ht="24.75" customHeight="1" spans="1:9">
      <c r="A1" s="85" t="s">
        <v>65</v>
      </c>
      <c r="B1" s="86"/>
      <c r="C1" s="86"/>
      <c r="D1" s="86"/>
      <c r="E1" s="86"/>
      <c r="F1" s="86"/>
      <c r="G1" s="86"/>
      <c r="H1" s="86"/>
      <c r="I1" s="109"/>
    </row>
    <row r="2" ht="32.25" customHeight="1" spans="1:9">
      <c r="A2" s="87" t="s">
        <v>51</v>
      </c>
      <c r="B2" s="87" t="s">
        <v>3</v>
      </c>
      <c r="C2" s="87" t="s">
        <v>66</v>
      </c>
      <c r="D2" s="87" t="s">
        <v>67</v>
      </c>
      <c r="E2" s="87" t="s">
        <v>68</v>
      </c>
      <c r="F2" s="87" t="s">
        <v>69</v>
      </c>
      <c r="G2" s="87" t="s">
        <v>70</v>
      </c>
      <c r="H2" s="87" t="s">
        <v>56</v>
      </c>
      <c r="I2" s="87" t="s">
        <v>71</v>
      </c>
    </row>
    <row r="3" ht="18.75" customHeight="1" spans="1:9">
      <c r="A3" s="88">
        <v>1</v>
      </c>
      <c r="B3" s="89" t="s">
        <v>72</v>
      </c>
      <c r="C3" s="88" t="s">
        <v>73</v>
      </c>
      <c r="D3" s="113">
        <v>1</v>
      </c>
      <c r="E3" s="99">
        <v>19.246193</v>
      </c>
      <c r="F3" s="99">
        <v>0.96231</v>
      </c>
      <c r="G3" s="88" t="s">
        <v>26</v>
      </c>
      <c r="H3" s="92">
        <v>39629</v>
      </c>
      <c r="I3" s="110" t="s">
        <v>74</v>
      </c>
    </row>
    <row r="4" ht="18.75" customHeight="1" spans="1:9">
      <c r="A4" s="88">
        <v>2</v>
      </c>
      <c r="B4" s="89" t="s">
        <v>75</v>
      </c>
      <c r="C4" s="88" t="s">
        <v>76</v>
      </c>
      <c r="D4" s="113">
        <v>1</v>
      </c>
      <c r="E4" s="99">
        <v>5.211966</v>
      </c>
      <c r="F4" s="99">
        <v>3.801974</v>
      </c>
      <c r="G4" s="88" t="s">
        <v>26</v>
      </c>
      <c r="H4" s="92">
        <v>43822</v>
      </c>
      <c r="I4" s="111"/>
    </row>
    <row r="5" ht="18.75" customHeight="1" spans="1:9">
      <c r="A5" s="88">
        <v>3</v>
      </c>
      <c r="B5" s="89" t="s">
        <v>77</v>
      </c>
      <c r="C5" s="88" t="s">
        <v>78</v>
      </c>
      <c r="D5" s="113">
        <v>1</v>
      </c>
      <c r="E5" s="99">
        <v>9.051724</v>
      </c>
      <c r="F5" s="99">
        <v>4.274425</v>
      </c>
      <c r="G5" s="88" t="s">
        <v>26</v>
      </c>
      <c r="H5" s="92">
        <v>43297</v>
      </c>
      <c r="I5" s="112"/>
    </row>
    <row r="6" ht="18.75" customHeight="1" spans="1:9">
      <c r="A6" s="100"/>
      <c r="B6" s="101" t="s">
        <v>40</v>
      </c>
      <c r="C6" s="100"/>
      <c r="D6" s="114">
        <f>SUM(D3:D5)</f>
        <v>3</v>
      </c>
      <c r="E6" s="114">
        <f t="shared" ref="E6:F6" si="0">SUM(E3:E5)</f>
        <v>33.509883</v>
      </c>
      <c r="F6" s="114">
        <f t="shared" si="0"/>
        <v>9.038709</v>
      </c>
      <c r="G6" s="100"/>
      <c r="H6" s="103"/>
      <c r="I6" s="100"/>
    </row>
    <row r="8" s="13" customFormat="1" ht="24" customHeight="1" spans="1:5">
      <c r="A8" s="13" t="s">
        <v>61</v>
      </c>
      <c r="E8" s="108" t="s">
        <v>62</v>
      </c>
    </row>
    <row r="9" s="13" customFormat="1" ht="24" customHeight="1" spans="1:1">
      <c r="A9" s="13" t="s">
        <v>79</v>
      </c>
    </row>
    <row r="10" s="13" customFormat="1" ht="24" customHeight="1" spans="1:1">
      <c r="A10" s="13" t="s">
        <v>80</v>
      </c>
    </row>
    <row r="12" spans="7:7">
      <c r="G12" s="99">
        <v>10000</v>
      </c>
    </row>
    <row r="14" spans="2:3">
      <c r="B14" t="s">
        <v>81</v>
      </c>
      <c r="C14" s="115"/>
    </row>
  </sheetData>
  <mergeCells count="2">
    <mergeCell ref="A1:I1"/>
    <mergeCell ref="I3:I5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19" workbookViewId="0">
      <selection activeCell="N27" sqref="N27"/>
    </sheetView>
  </sheetViews>
  <sheetFormatPr defaultColWidth="9" defaultRowHeight="14.25"/>
  <cols>
    <col min="1" max="1" width="7.375" customWidth="1"/>
    <col min="2" max="2" width="16.625" customWidth="1"/>
    <col min="3" max="3" width="27.625" customWidth="1"/>
    <col min="4" max="4" width="9.125" customWidth="1"/>
    <col min="5" max="5" width="8" customWidth="1"/>
    <col min="6" max="6" width="10.25" customWidth="1"/>
    <col min="7" max="7" width="14.625" customWidth="1"/>
    <col min="8" max="8" width="14.125" customWidth="1"/>
    <col min="9" max="9" width="17.875" customWidth="1"/>
  </cols>
  <sheetData>
    <row r="1" ht="24.75" customHeight="1" spans="1:9">
      <c r="A1" s="85" t="s">
        <v>82</v>
      </c>
      <c r="B1" s="86"/>
      <c r="C1" s="86"/>
      <c r="D1" s="86"/>
      <c r="E1" s="86"/>
      <c r="F1" s="86"/>
      <c r="G1" s="86"/>
      <c r="H1" s="86"/>
      <c r="I1" s="109"/>
    </row>
    <row r="2" ht="30.75" customHeight="1" spans="1:9">
      <c r="A2" s="87" t="s">
        <v>51</v>
      </c>
      <c r="B2" s="87" t="s">
        <v>3</v>
      </c>
      <c r="C2" s="87" t="s">
        <v>66</v>
      </c>
      <c r="D2" s="87" t="s">
        <v>67</v>
      </c>
      <c r="E2" s="87" t="s">
        <v>68</v>
      </c>
      <c r="F2" s="87" t="s">
        <v>69</v>
      </c>
      <c r="G2" s="87" t="s">
        <v>70</v>
      </c>
      <c r="H2" s="87" t="s">
        <v>56</v>
      </c>
      <c r="I2" s="87" t="s">
        <v>71</v>
      </c>
    </row>
    <row r="3" ht="30.75" customHeight="1" spans="1:9">
      <c r="A3" s="88">
        <v>1</v>
      </c>
      <c r="B3" s="89" t="s">
        <v>83</v>
      </c>
      <c r="C3" s="88" t="s">
        <v>84</v>
      </c>
      <c r="D3" s="88">
        <v>30</v>
      </c>
      <c r="E3" s="90">
        <v>0.871797</v>
      </c>
      <c r="F3" s="91">
        <f>E3</f>
        <v>0.871797</v>
      </c>
      <c r="G3" s="88" t="s">
        <v>85</v>
      </c>
      <c r="H3" s="92"/>
      <c r="I3" s="110" t="s">
        <v>74</v>
      </c>
    </row>
    <row r="4" ht="30.75" customHeight="1" spans="1:9">
      <c r="A4" s="88">
        <v>2</v>
      </c>
      <c r="B4" s="89" t="s">
        <v>86</v>
      </c>
      <c r="C4" s="88" t="s">
        <v>87</v>
      </c>
      <c r="D4" s="88">
        <v>6</v>
      </c>
      <c r="E4" s="90">
        <v>0.282051</v>
      </c>
      <c r="F4" s="91">
        <f t="shared" ref="F4:F28" si="0">E4</f>
        <v>0.282051</v>
      </c>
      <c r="G4" s="88" t="s">
        <v>85</v>
      </c>
      <c r="H4" s="92"/>
      <c r="I4" s="111"/>
    </row>
    <row r="5" ht="30.75" customHeight="1" spans="1:9">
      <c r="A5" s="88">
        <v>3</v>
      </c>
      <c r="B5" s="89" t="s">
        <v>88</v>
      </c>
      <c r="C5" s="88" t="s">
        <v>89</v>
      </c>
      <c r="D5" s="88">
        <v>2</v>
      </c>
      <c r="E5" s="90">
        <v>0.010256</v>
      </c>
      <c r="F5" s="91">
        <f t="shared" si="0"/>
        <v>0.010256</v>
      </c>
      <c r="G5" s="88" t="s">
        <v>85</v>
      </c>
      <c r="H5" s="92"/>
      <c r="I5" s="111"/>
    </row>
    <row r="6" ht="30.75" customHeight="1" spans="1:9">
      <c r="A6" s="88">
        <v>4</v>
      </c>
      <c r="B6" s="89" t="s">
        <v>90</v>
      </c>
      <c r="C6" s="88" t="s">
        <v>91</v>
      </c>
      <c r="D6" s="88">
        <v>3</v>
      </c>
      <c r="E6" s="90">
        <v>0.001538</v>
      </c>
      <c r="F6" s="91">
        <f t="shared" si="0"/>
        <v>0.001538</v>
      </c>
      <c r="G6" s="88" t="s">
        <v>85</v>
      </c>
      <c r="H6" s="92"/>
      <c r="I6" s="111"/>
    </row>
    <row r="7" ht="30.75" customHeight="1" spans="1:9">
      <c r="A7" s="88">
        <v>5</v>
      </c>
      <c r="B7" s="89" t="s">
        <v>92</v>
      </c>
      <c r="C7" s="88" t="s">
        <v>93</v>
      </c>
      <c r="D7" s="88">
        <v>3</v>
      </c>
      <c r="E7" s="90">
        <v>0.007256</v>
      </c>
      <c r="F7" s="91">
        <f t="shared" si="0"/>
        <v>0.007256</v>
      </c>
      <c r="G7" s="88" t="s">
        <v>85</v>
      </c>
      <c r="H7" s="92"/>
      <c r="I7" s="111"/>
    </row>
    <row r="8" ht="30.75" customHeight="1" spans="1:9">
      <c r="A8" s="88">
        <v>6</v>
      </c>
      <c r="B8" s="89" t="s">
        <v>94</v>
      </c>
      <c r="C8" s="88" t="s">
        <v>95</v>
      </c>
      <c r="D8" s="88">
        <v>8</v>
      </c>
      <c r="E8" s="90">
        <v>0.184615</v>
      </c>
      <c r="F8" s="91">
        <f t="shared" si="0"/>
        <v>0.184615</v>
      </c>
      <c r="G8" s="88" t="s">
        <v>85</v>
      </c>
      <c r="H8" s="92"/>
      <c r="I8" s="111"/>
    </row>
    <row r="9" ht="30.75" customHeight="1" spans="1:9">
      <c r="A9" s="88">
        <v>7</v>
      </c>
      <c r="B9" s="89" t="s">
        <v>96</v>
      </c>
      <c r="C9" s="88" t="s">
        <v>97</v>
      </c>
      <c r="D9" s="88">
        <v>8</v>
      </c>
      <c r="E9" s="90">
        <v>0.184615</v>
      </c>
      <c r="F9" s="91">
        <f t="shared" si="0"/>
        <v>0.184615</v>
      </c>
      <c r="G9" s="88" t="s">
        <v>85</v>
      </c>
      <c r="H9" s="92"/>
      <c r="I9" s="111"/>
    </row>
    <row r="10" ht="30.75" customHeight="1" spans="1:9">
      <c r="A10" s="88">
        <v>8</v>
      </c>
      <c r="B10" s="89" t="s">
        <v>98</v>
      </c>
      <c r="C10" s="88" t="s">
        <v>99</v>
      </c>
      <c r="D10" s="88">
        <v>3</v>
      </c>
      <c r="E10" s="90">
        <v>0.005513</v>
      </c>
      <c r="F10" s="91">
        <f t="shared" si="0"/>
        <v>0.005513</v>
      </c>
      <c r="G10" s="88" t="s">
        <v>85</v>
      </c>
      <c r="H10" s="92"/>
      <c r="I10" s="111"/>
    </row>
    <row r="11" ht="30.75" customHeight="1" spans="1:9">
      <c r="A11" s="88">
        <v>9</v>
      </c>
      <c r="B11" s="89" t="s">
        <v>100</v>
      </c>
      <c r="C11" s="88" t="s">
        <v>101</v>
      </c>
      <c r="D11" s="88">
        <v>2</v>
      </c>
      <c r="E11" s="90">
        <v>0.001538</v>
      </c>
      <c r="F11" s="91">
        <f t="shared" si="0"/>
        <v>0.001538</v>
      </c>
      <c r="G11" s="88" t="s">
        <v>85</v>
      </c>
      <c r="H11" s="92"/>
      <c r="I11" s="111"/>
    </row>
    <row r="12" ht="30.75" customHeight="1" spans="1:9">
      <c r="A12" s="88">
        <v>10</v>
      </c>
      <c r="B12" s="89" t="s">
        <v>102</v>
      </c>
      <c r="C12" s="88" t="s">
        <v>103</v>
      </c>
      <c r="D12" s="88">
        <v>2</v>
      </c>
      <c r="E12" s="90">
        <v>0.001538</v>
      </c>
      <c r="F12" s="91">
        <f t="shared" si="0"/>
        <v>0.001538</v>
      </c>
      <c r="G12" s="88" t="s">
        <v>85</v>
      </c>
      <c r="H12" s="92"/>
      <c r="I12" s="111"/>
    </row>
    <row r="13" ht="30.75" customHeight="1" spans="1:9">
      <c r="A13" s="88">
        <v>11</v>
      </c>
      <c r="B13" s="89" t="s">
        <v>104</v>
      </c>
      <c r="C13" s="88" t="s">
        <v>105</v>
      </c>
      <c r="D13" s="88">
        <v>8</v>
      </c>
      <c r="E13" s="90">
        <v>0.444444</v>
      </c>
      <c r="F13" s="91">
        <f t="shared" si="0"/>
        <v>0.444444</v>
      </c>
      <c r="G13" s="88" t="s">
        <v>85</v>
      </c>
      <c r="H13" s="92"/>
      <c r="I13" s="111"/>
    </row>
    <row r="14" ht="30.75" customHeight="1" spans="1:9">
      <c r="A14" s="88">
        <v>12</v>
      </c>
      <c r="B14" s="89" t="s">
        <v>106</v>
      </c>
      <c r="C14" s="88" t="s">
        <v>107</v>
      </c>
      <c r="D14" s="88">
        <v>3</v>
      </c>
      <c r="E14" s="90">
        <v>0.02</v>
      </c>
      <c r="F14" s="91">
        <f t="shared" si="0"/>
        <v>0.02</v>
      </c>
      <c r="G14" s="88" t="s">
        <v>85</v>
      </c>
      <c r="H14" s="92"/>
      <c r="I14" s="111"/>
    </row>
    <row r="15" ht="30.75" customHeight="1" spans="1:9">
      <c r="A15" s="88">
        <v>13</v>
      </c>
      <c r="B15" s="89" t="s">
        <v>108</v>
      </c>
      <c r="C15" s="88" t="s">
        <v>109</v>
      </c>
      <c r="D15" s="88">
        <v>8</v>
      </c>
      <c r="E15" s="90">
        <v>0.218803</v>
      </c>
      <c r="F15" s="91">
        <f t="shared" si="0"/>
        <v>0.218803</v>
      </c>
      <c r="G15" s="88" t="s">
        <v>85</v>
      </c>
      <c r="H15" s="92"/>
      <c r="I15" s="111"/>
    </row>
    <row r="16" ht="30.75" customHeight="1" spans="1:9">
      <c r="A16" s="88">
        <v>14</v>
      </c>
      <c r="B16" s="89" t="s">
        <v>110</v>
      </c>
      <c r="C16" s="88" t="s">
        <v>111</v>
      </c>
      <c r="D16" s="88">
        <v>7</v>
      </c>
      <c r="E16" s="90">
        <v>0.014359</v>
      </c>
      <c r="F16" s="91">
        <f t="shared" si="0"/>
        <v>0.014359</v>
      </c>
      <c r="G16" s="88" t="s">
        <v>85</v>
      </c>
      <c r="H16" s="92"/>
      <c r="I16" s="111"/>
    </row>
    <row r="17" ht="30.75" customHeight="1" spans="1:9">
      <c r="A17" s="88">
        <v>15</v>
      </c>
      <c r="B17" s="89" t="s">
        <v>112</v>
      </c>
      <c r="C17" s="88" t="s">
        <v>113</v>
      </c>
      <c r="D17" s="88">
        <v>2</v>
      </c>
      <c r="E17" s="90">
        <v>0.006239</v>
      </c>
      <c r="F17" s="91">
        <f t="shared" si="0"/>
        <v>0.006239</v>
      </c>
      <c r="G17" s="88" t="s">
        <v>85</v>
      </c>
      <c r="H17" s="92"/>
      <c r="I17" s="111"/>
    </row>
    <row r="18" ht="30.75" customHeight="1" spans="1:9">
      <c r="A18" s="88">
        <v>16</v>
      </c>
      <c r="B18" s="89" t="s">
        <v>114</v>
      </c>
      <c r="C18" s="88" t="s">
        <v>115</v>
      </c>
      <c r="D18" s="88">
        <v>3</v>
      </c>
      <c r="E18" s="90">
        <v>0.053846</v>
      </c>
      <c r="F18" s="91">
        <f t="shared" si="0"/>
        <v>0.053846</v>
      </c>
      <c r="G18" s="88" t="s">
        <v>85</v>
      </c>
      <c r="H18" s="92"/>
      <c r="I18" s="111"/>
    </row>
    <row r="19" ht="30.75" customHeight="1" spans="1:9">
      <c r="A19" s="88">
        <v>17</v>
      </c>
      <c r="B19" s="89" t="s">
        <v>116</v>
      </c>
      <c r="C19" s="88" t="s">
        <v>117</v>
      </c>
      <c r="D19" s="88">
        <v>3</v>
      </c>
      <c r="E19" s="90">
        <v>0.123077</v>
      </c>
      <c r="F19" s="91">
        <f t="shared" si="0"/>
        <v>0.123077</v>
      </c>
      <c r="G19" s="88" t="s">
        <v>85</v>
      </c>
      <c r="H19" s="92"/>
      <c r="I19" s="111"/>
    </row>
    <row r="20" ht="30.75" customHeight="1" spans="1:9">
      <c r="A20" s="88">
        <v>18</v>
      </c>
      <c r="B20" s="89" t="s">
        <v>118</v>
      </c>
      <c r="C20" s="88" t="s">
        <v>119</v>
      </c>
      <c r="D20" s="88">
        <v>2</v>
      </c>
      <c r="E20" s="90">
        <v>0.064957</v>
      </c>
      <c r="F20" s="91">
        <f t="shared" si="0"/>
        <v>0.064957</v>
      </c>
      <c r="G20" s="88" t="s">
        <v>85</v>
      </c>
      <c r="H20" s="92"/>
      <c r="I20" s="111"/>
    </row>
    <row r="21" ht="30.75" customHeight="1" spans="1:9">
      <c r="A21" s="88">
        <v>19</v>
      </c>
      <c r="B21" s="89" t="s">
        <v>120</v>
      </c>
      <c r="C21" s="88" t="s">
        <v>121</v>
      </c>
      <c r="D21" s="88">
        <v>2</v>
      </c>
      <c r="E21" s="90">
        <v>0.011709</v>
      </c>
      <c r="F21" s="91">
        <f t="shared" si="0"/>
        <v>0.011709</v>
      </c>
      <c r="G21" s="88" t="s">
        <v>85</v>
      </c>
      <c r="H21" s="92"/>
      <c r="I21" s="111"/>
    </row>
    <row r="22" ht="30.75" customHeight="1" spans="1:9">
      <c r="A22" s="88">
        <v>20</v>
      </c>
      <c r="B22" s="89" t="s">
        <v>122</v>
      </c>
      <c r="C22" s="88" t="s">
        <v>123</v>
      </c>
      <c r="D22" s="88">
        <v>2</v>
      </c>
      <c r="E22" s="90">
        <v>0.095726</v>
      </c>
      <c r="F22" s="91">
        <f t="shared" si="0"/>
        <v>0.095726</v>
      </c>
      <c r="G22" s="88" t="s">
        <v>85</v>
      </c>
      <c r="H22" s="92"/>
      <c r="I22" s="111"/>
    </row>
    <row r="23" ht="30.75" customHeight="1" spans="1:9">
      <c r="A23" s="88">
        <v>21</v>
      </c>
      <c r="B23" s="89" t="s">
        <v>124</v>
      </c>
      <c r="C23" s="88" t="s">
        <v>125</v>
      </c>
      <c r="D23" s="88">
        <v>6</v>
      </c>
      <c r="E23" s="90">
        <v>0.302564</v>
      </c>
      <c r="F23" s="91">
        <f t="shared" si="0"/>
        <v>0.302564</v>
      </c>
      <c r="G23" s="88" t="s">
        <v>85</v>
      </c>
      <c r="H23" s="92"/>
      <c r="I23" s="111"/>
    </row>
    <row r="24" ht="30.75" customHeight="1" spans="1:9">
      <c r="A24" s="88">
        <v>22</v>
      </c>
      <c r="B24" s="89" t="s">
        <v>126</v>
      </c>
      <c r="C24" s="88" t="s">
        <v>127</v>
      </c>
      <c r="D24" s="88">
        <v>6</v>
      </c>
      <c r="E24" s="90">
        <v>0.003333</v>
      </c>
      <c r="F24" s="91">
        <f t="shared" si="0"/>
        <v>0.003333</v>
      </c>
      <c r="G24" s="88" t="s">
        <v>85</v>
      </c>
      <c r="H24" s="92"/>
      <c r="I24" s="111"/>
    </row>
    <row r="25" ht="30.75" customHeight="1" spans="1:9">
      <c r="A25" s="88">
        <v>23</v>
      </c>
      <c r="B25" s="89" t="s">
        <v>128</v>
      </c>
      <c r="C25" s="88" t="s">
        <v>129</v>
      </c>
      <c r="D25" s="88">
        <v>20</v>
      </c>
      <c r="E25" s="90">
        <v>0.008549</v>
      </c>
      <c r="F25" s="91">
        <f t="shared" si="0"/>
        <v>0.008549</v>
      </c>
      <c r="G25" s="88" t="s">
        <v>85</v>
      </c>
      <c r="H25" s="92"/>
      <c r="I25" s="111"/>
    </row>
    <row r="26" ht="30.75" customHeight="1" spans="1:9">
      <c r="A26" s="88">
        <v>24</v>
      </c>
      <c r="B26" s="89" t="s">
        <v>130</v>
      </c>
      <c r="C26" s="88" t="s">
        <v>131</v>
      </c>
      <c r="D26" s="88">
        <v>6</v>
      </c>
      <c r="E26" s="90">
        <v>0.001796</v>
      </c>
      <c r="F26" s="91">
        <f t="shared" si="0"/>
        <v>0.001796</v>
      </c>
      <c r="G26" s="88" t="s">
        <v>85</v>
      </c>
      <c r="H26" s="92"/>
      <c r="I26" s="111"/>
    </row>
    <row r="27" ht="30.75" customHeight="1" spans="1:9">
      <c r="A27" s="88">
        <v>25</v>
      </c>
      <c r="B27" s="89" t="s">
        <v>132</v>
      </c>
      <c r="C27" s="88" t="s">
        <v>133</v>
      </c>
      <c r="D27" s="88">
        <v>4</v>
      </c>
      <c r="E27" s="90">
        <v>0.002051</v>
      </c>
      <c r="F27" s="91">
        <f t="shared" si="0"/>
        <v>0.002051</v>
      </c>
      <c r="G27" s="88" t="s">
        <v>85</v>
      </c>
      <c r="H27" s="92"/>
      <c r="I27" s="111"/>
    </row>
    <row r="28" ht="30.75" customHeight="1" spans="1:9">
      <c r="A28" s="88">
        <v>26</v>
      </c>
      <c r="B28" s="89" t="s">
        <v>134</v>
      </c>
      <c r="C28" s="88" t="s">
        <v>135</v>
      </c>
      <c r="D28" s="88">
        <v>3</v>
      </c>
      <c r="E28" s="90">
        <v>0.004769</v>
      </c>
      <c r="F28" s="91">
        <f t="shared" si="0"/>
        <v>0.004769</v>
      </c>
      <c r="G28" s="88" t="s">
        <v>85</v>
      </c>
      <c r="H28" s="92"/>
      <c r="I28" s="112"/>
    </row>
    <row r="29" ht="18.75" customHeight="1" spans="1:9">
      <c r="A29" s="93"/>
      <c r="B29" s="94" t="s">
        <v>136</v>
      </c>
      <c r="C29" s="93"/>
      <c r="D29" s="95">
        <f>SUM(D3:D28)</f>
        <v>152</v>
      </c>
      <c r="E29" s="95">
        <f>SUM(E3:E28)</f>
        <v>2.926939</v>
      </c>
      <c r="F29" s="95">
        <f>SUM(F3:F28)</f>
        <v>2.926939</v>
      </c>
      <c r="G29" s="93"/>
      <c r="H29" s="96"/>
      <c r="I29" s="93"/>
    </row>
    <row r="30" ht="18.75" customHeight="1" spans="1:9">
      <c r="A30" s="88">
        <v>27</v>
      </c>
      <c r="B30" s="89">
        <v>3133087</v>
      </c>
      <c r="C30" s="88" t="s">
        <v>137</v>
      </c>
      <c r="D30" s="88">
        <v>994</v>
      </c>
      <c r="E30" s="90">
        <v>2.381785</v>
      </c>
      <c r="F30" s="91">
        <f>E30</f>
        <v>2.381785</v>
      </c>
      <c r="G30" s="88" t="s">
        <v>138</v>
      </c>
      <c r="H30" s="92"/>
      <c r="I30" s="110" t="s">
        <v>74</v>
      </c>
    </row>
    <row r="31" ht="18.75" customHeight="1" spans="1:9">
      <c r="A31" s="88">
        <v>28</v>
      </c>
      <c r="B31" s="97">
        <v>3133244</v>
      </c>
      <c r="C31" s="98" t="s">
        <v>139</v>
      </c>
      <c r="D31" s="88">
        <v>41</v>
      </c>
      <c r="E31" s="99">
        <v>0.406848</v>
      </c>
      <c r="F31" s="91">
        <f>E31</f>
        <v>0.406848</v>
      </c>
      <c r="G31" s="88" t="s">
        <v>138</v>
      </c>
      <c r="H31" s="92"/>
      <c r="I31" s="112"/>
    </row>
    <row r="32" ht="18.75" customHeight="1" spans="1:9">
      <c r="A32" s="100"/>
      <c r="B32" s="101" t="s">
        <v>140</v>
      </c>
      <c r="C32" s="100"/>
      <c r="D32" s="100">
        <f>SUM(D30:D31)</f>
        <v>1035</v>
      </c>
      <c r="E32" s="102">
        <f t="shared" ref="E32:F32" si="1">SUM(E30:E31)</f>
        <v>2.788633</v>
      </c>
      <c r="F32" s="102">
        <f t="shared" si="1"/>
        <v>2.788633</v>
      </c>
      <c r="G32" s="100"/>
      <c r="H32" s="103"/>
      <c r="I32" s="100"/>
    </row>
    <row r="33" ht="18.75" customHeight="1" spans="1:9">
      <c r="A33" s="104" t="s">
        <v>40</v>
      </c>
      <c r="B33" s="105"/>
      <c r="C33" s="106"/>
      <c r="D33" s="107">
        <f>D29+D32</f>
        <v>1187</v>
      </c>
      <c r="E33" s="107">
        <f>E29+E32</f>
        <v>5.715572</v>
      </c>
      <c r="F33" s="107">
        <f>F29+F32</f>
        <v>5.715572</v>
      </c>
      <c r="G33" s="106"/>
      <c r="H33" s="106"/>
      <c r="I33" s="106"/>
    </row>
    <row r="35" s="13" customFormat="1" ht="24" customHeight="1" spans="1:5">
      <c r="A35" s="13" t="s">
        <v>61</v>
      </c>
      <c r="E35" s="108" t="s">
        <v>62</v>
      </c>
    </row>
    <row r="36" s="13" customFormat="1" ht="24" customHeight="1" spans="1:1">
      <c r="A36" s="13" t="s">
        <v>79</v>
      </c>
    </row>
    <row r="37" s="13" customFormat="1" ht="24" customHeight="1" spans="1:1">
      <c r="A37" s="13" t="s">
        <v>80</v>
      </c>
    </row>
    <row r="39" spans="7:7">
      <c r="G39" s="99">
        <v>10000</v>
      </c>
    </row>
  </sheetData>
  <mergeCells count="4">
    <mergeCell ref="A1:I1"/>
    <mergeCell ref="A33:B33"/>
    <mergeCell ref="I3:I28"/>
    <mergeCell ref="I30:I3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workbookViewId="0">
      <selection activeCell="T32" sqref="T32"/>
    </sheetView>
  </sheetViews>
  <sheetFormatPr defaultColWidth="9" defaultRowHeight="14.25"/>
  <cols>
    <col min="1" max="1" width="4.625" style="3" customWidth="1"/>
    <col min="2" max="2" width="16.375" style="14" customWidth="1"/>
    <col min="3" max="3" width="12.75" customWidth="1"/>
    <col min="4" max="4" width="11.5" style="14" customWidth="1"/>
    <col min="5" max="5" width="6.875" style="15" customWidth="1"/>
    <col min="6" max="6" width="9.125" style="3" customWidth="1"/>
    <col min="7" max="7" width="8.875" style="3" customWidth="1"/>
    <col min="8" max="8" width="6.5" style="3" customWidth="1"/>
    <col min="9" max="9" width="8" style="3" customWidth="1"/>
    <col min="10" max="10" width="11.5" hidden="1" customWidth="1"/>
    <col min="11" max="11" width="10" hidden="1" customWidth="1"/>
    <col min="12" max="12" width="0.125" customWidth="1"/>
    <col min="13" max="13" width="5.5" style="16" customWidth="1"/>
    <col min="14" max="14" width="0.125" customWidth="1"/>
    <col min="15" max="15" width="8.25" customWidth="1"/>
  </cols>
  <sheetData>
    <row r="1" s="10" customFormat="1" ht="30" customHeight="1" spans="1:15">
      <c r="A1" s="17" t="s">
        <v>141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="11" customFormat="1" ht="32.25" customHeight="1" spans="1:15">
      <c r="A2" s="18" t="s">
        <v>51</v>
      </c>
      <c r="B2" s="18" t="s">
        <v>2</v>
      </c>
      <c r="C2" s="19" t="s">
        <v>3</v>
      </c>
      <c r="D2" s="18" t="s">
        <v>66</v>
      </c>
      <c r="E2" s="20" t="s">
        <v>67</v>
      </c>
      <c r="F2" s="18" t="s">
        <v>142</v>
      </c>
      <c r="G2" s="21" t="s">
        <v>52</v>
      </c>
      <c r="H2" s="21" t="s">
        <v>143</v>
      </c>
      <c r="I2" s="21" t="s">
        <v>144</v>
      </c>
      <c r="J2" s="68" t="s">
        <v>145</v>
      </c>
      <c r="K2" s="68" t="s">
        <v>146</v>
      </c>
      <c r="L2" s="68" t="s">
        <v>147</v>
      </c>
      <c r="M2" s="69" t="s">
        <v>148</v>
      </c>
      <c r="N2" s="19" t="s">
        <v>11</v>
      </c>
      <c r="O2" s="18" t="s">
        <v>14</v>
      </c>
    </row>
    <row r="3" s="11" customFormat="1" ht="18.75" customHeight="1" spans="1:15">
      <c r="A3" s="22">
        <v>1</v>
      </c>
      <c r="B3" s="23" t="s">
        <v>149</v>
      </c>
      <c r="C3" s="24" t="s">
        <v>150</v>
      </c>
      <c r="D3" s="25" t="s">
        <v>151</v>
      </c>
      <c r="E3" s="26">
        <v>1</v>
      </c>
      <c r="F3" s="27" t="s">
        <v>152</v>
      </c>
      <c r="G3" s="28">
        <v>830</v>
      </c>
      <c r="H3" s="29">
        <v>41.5</v>
      </c>
      <c r="I3" s="29">
        <v>41.5</v>
      </c>
      <c r="J3" s="70"/>
      <c r="K3" s="70"/>
      <c r="L3" s="70"/>
      <c r="M3" s="71" t="s">
        <v>35</v>
      </c>
      <c r="N3" s="72"/>
      <c r="O3" s="73" t="s">
        <v>153</v>
      </c>
    </row>
    <row r="4" s="11" customFormat="1" ht="18.75" customHeight="1" spans="1:15">
      <c r="A4" s="22">
        <v>2</v>
      </c>
      <c r="B4" s="30" t="s">
        <v>149</v>
      </c>
      <c r="C4" s="24" t="s">
        <v>154</v>
      </c>
      <c r="D4" s="31" t="s">
        <v>155</v>
      </c>
      <c r="E4" s="26">
        <v>1</v>
      </c>
      <c r="F4" s="32" t="s">
        <v>156</v>
      </c>
      <c r="G4" s="33">
        <v>7200</v>
      </c>
      <c r="H4" s="33">
        <v>360</v>
      </c>
      <c r="I4" s="33">
        <v>360</v>
      </c>
      <c r="J4" s="70"/>
      <c r="K4" s="70"/>
      <c r="L4" s="70"/>
      <c r="M4" s="71" t="s">
        <v>35</v>
      </c>
      <c r="N4" s="72"/>
      <c r="O4" s="73" t="s">
        <v>153</v>
      </c>
    </row>
    <row r="5" s="11" customFormat="1" ht="18.75" customHeight="1" spans="1:15">
      <c r="A5" s="22">
        <v>3</v>
      </c>
      <c r="B5" s="30" t="s">
        <v>149</v>
      </c>
      <c r="C5" s="24" t="s">
        <v>157</v>
      </c>
      <c r="D5" s="31" t="s">
        <v>158</v>
      </c>
      <c r="E5" s="26">
        <v>1</v>
      </c>
      <c r="F5" s="32" t="s">
        <v>156</v>
      </c>
      <c r="G5" s="33">
        <v>7200</v>
      </c>
      <c r="H5" s="33">
        <v>360</v>
      </c>
      <c r="I5" s="33">
        <v>360</v>
      </c>
      <c r="J5" s="70"/>
      <c r="K5" s="70"/>
      <c r="L5" s="70"/>
      <c r="M5" s="71" t="s">
        <v>35</v>
      </c>
      <c r="N5" s="72"/>
      <c r="O5" s="73" t="s">
        <v>153</v>
      </c>
    </row>
    <row r="6" s="11" customFormat="1" ht="18.75" customHeight="1" spans="1:15">
      <c r="A6" s="22">
        <v>4</v>
      </c>
      <c r="B6" s="30" t="s">
        <v>149</v>
      </c>
      <c r="C6" s="24" t="s">
        <v>159</v>
      </c>
      <c r="D6" s="31" t="s">
        <v>160</v>
      </c>
      <c r="E6" s="26">
        <v>1</v>
      </c>
      <c r="F6" s="32" t="s">
        <v>156</v>
      </c>
      <c r="G6" s="33">
        <v>7200</v>
      </c>
      <c r="H6" s="33">
        <v>360</v>
      </c>
      <c r="I6" s="33">
        <v>360</v>
      </c>
      <c r="J6" s="70"/>
      <c r="K6" s="70"/>
      <c r="L6" s="70"/>
      <c r="M6" s="71" t="s">
        <v>35</v>
      </c>
      <c r="N6" s="72"/>
      <c r="O6" s="73" t="s">
        <v>153</v>
      </c>
    </row>
    <row r="7" s="11" customFormat="1" ht="18.75" customHeight="1" spans="1:15">
      <c r="A7" s="22">
        <v>5</v>
      </c>
      <c r="B7" s="30" t="s">
        <v>149</v>
      </c>
      <c r="C7" s="34" t="s">
        <v>161</v>
      </c>
      <c r="D7" s="35" t="s">
        <v>162</v>
      </c>
      <c r="E7" s="26">
        <v>1</v>
      </c>
      <c r="F7" s="32" t="s">
        <v>156</v>
      </c>
      <c r="G7" s="33">
        <v>7200</v>
      </c>
      <c r="H7" s="33">
        <v>588.06</v>
      </c>
      <c r="I7" s="33">
        <v>588.06</v>
      </c>
      <c r="J7" s="70"/>
      <c r="K7" s="70"/>
      <c r="L7" s="70"/>
      <c r="M7" s="71" t="s">
        <v>35</v>
      </c>
      <c r="N7" s="72"/>
      <c r="O7" s="73" t="s">
        <v>153</v>
      </c>
    </row>
    <row r="8" s="11" customFormat="1" ht="18.75" customHeight="1" spans="1:15">
      <c r="A8" s="22">
        <v>6</v>
      </c>
      <c r="B8" s="30" t="s">
        <v>149</v>
      </c>
      <c r="C8" s="34" t="s">
        <v>163</v>
      </c>
      <c r="D8" s="35" t="s">
        <v>164</v>
      </c>
      <c r="E8" s="26">
        <v>1</v>
      </c>
      <c r="F8" s="32" t="s">
        <v>165</v>
      </c>
      <c r="G8" s="33">
        <v>650</v>
      </c>
      <c r="H8" s="33">
        <v>32.5</v>
      </c>
      <c r="I8" s="33">
        <v>32.5</v>
      </c>
      <c r="J8" s="70"/>
      <c r="K8" s="70"/>
      <c r="L8" s="70"/>
      <c r="M8" s="71" t="s">
        <v>35</v>
      </c>
      <c r="N8" s="72"/>
      <c r="O8" s="73" t="s">
        <v>153</v>
      </c>
    </row>
    <row r="9" s="11" customFormat="1" ht="18.75" customHeight="1" spans="1:15">
      <c r="A9" s="22">
        <v>7</v>
      </c>
      <c r="B9" s="30" t="s">
        <v>149</v>
      </c>
      <c r="C9" s="36" t="s">
        <v>166</v>
      </c>
      <c r="D9" s="37" t="s">
        <v>167</v>
      </c>
      <c r="E9" s="26">
        <v>1</v>
      </c>
      <c r="F9" s="38">
        <v>2009004</v>
      </c>
      <c r="G9" s="39">
        <v>900</v>
      </c>
      <c r="H9" s="39">
        <v>45</v>
      </c>
      <c r="I9" s="39">
        <v>45</v>
      </c>
      <c r="J9" s="70"/>
      <c r="K9" s="70"/>
      <c r="L9" s="70"/>
      <c r="M9" s="71" t="s">
        <v>35</v>
      </c>
      <c r="N9" s="72"/>
      <c r="O9" s="73" t="s">
        <v>153</v>
      </c>
    </row>
    <row r="10" s="11" customFormat="1" ht="18.75" customHeight="1" spans="1:15">
      <c r="A10" s="22">
        <v>8</v>
      </c>
      <c r="B10" s="30" t="s">
        <v>149</v>
      </c>
      <c r="C10" s="36" t="s">
        <v>168</v>
      </c>
      <c r="D10" s="37" t="s">
        <v>169</v>
      </c>
      <c r="E10" s="26">
        <v>1</v>
      </c>
      <c r="F10" s="38" t="s">
        <v>170</v>
      </c>
      <c r="G10" s="39">
        <v>900</v>
      </c>
      <c r="H10" s="39">
        <v>45</v>
      </c>
      <c r="I10" s="39">
        <v>45</v>
      </c>
      <c r="J10" s="70"/>
      <c r="K10" s="70"/>
      <c r="L10" s="70"/>
      <c r="M10" s="71" t="s">
        <v>35</v>
      </c>
      <c r="N10" s="72"/>
      <c r="O10" s="73" t="s">
        <v>153</v>
      </c>
    </row>
    <row r="11" s="11" customFormat="1" ht="18.75" customHeight="1" spans="1:15">
      <c r="A11" s="22">
        <v>9</v>
      </c>
      <c r="B11" s="30" t="s">
        <v>149</v>
      </c>
      <c r="C11" s="36" t="s">
        <v>171</v>
      </c>
      <c r="D11" s="37" t="s">
        <v>172</v>
      </c>
      <c r="E11" s="26">
        <v>1</v>
      </c>
      <c r="F11" s="38" t="s">
        <v>173</v>
      </c>
      <c r="G11" s="39">
        <v>930</v>
      </c>
      <c r="H11" s="39">
        <v>46.5</v>
      </c>
      <c r="I11" s="39">
        <v>46.5</v>
      </c>
      <c r="J11" s="70"/>
      <c r="K11" s="70"/>
      <c r="L11" s="70"/>
      <c r="M11" s="71" t="s">
        <v>35</v>
      </c>
      <c r="N11" s="72"/>
      <c r="O11" s="73" t="s">
        <v>153</v>
      </c>
    </row>
    <row r="12" s="11" customFormat="1" ht="18.75" customHeight="1" spans="1:15">
      <c r="A12" s="22">
        <v>10</v>
      </c>
      <c r="B12" s="30" t="s">
        <v>149</v>
      </c>
      <c r="C12" s="36" t="s">
        <v>174</v>
      </c>
      <c r="D12" s="37" t="s">
        <v>172</v>
      </c>
      <c r="E12" s="26">
        <v>1</v>
      </c>
      <c r="F12" s="38" t="s">
        <v>173</v>
      </c>
      <c r="G12" s="39">
        <v>930</v>
      </c>
      <c r="H12" s="39">
        <v>46.5</v>
      </c>
      <c r="I12" s="39">
        <v>46.5</v>
      </c>
      <c r="J12" s="70"/>
      <c r="K12" s="70"/>
      <c r="L12" s="70"/>
      <c r="M12" s="71" t="s">
        <v>35</v>
      </c>
      <c r="N12" s="72"/>
      <c r="O12" s="73" t="s">
        <v>153</v>
      </c>
    </row>
    <row r="13" s="11" customFormat="1" ht="18.75" customHeight="1" spans="1:15">
      <c r="A13" s="22">
        <v>11</v>
      </c>
      <c r="B13" s="30" t="s">
        <v>149</v>
      </c>
      <c r="C13" s="40" t="s">
        <v>175</v>
      </c>
      <c r="D13" s="41" t="s">
        <v>176</v>
      </c>
      <c r="E13" s="42">
        <v>1</v>
      </c>
      <c r="F13" s="43" t="s">
        <v>152</v>
      </c>
      <c r="G13" s="33">
        <v>2750</v>
      </c>
      <c r="H13" s="33">
        <v>137.5</v>
      </c>
      <c r="I13" s="33">
        <v>137.5</v>
      </c>
      <c r="J13" s="70"/>
      <c r="K13" s="70"/>
      <c r="L13" s="70"/>
      <c r="M13" s="71" t="s">
        <v>35</v>
      </c>
      <c r="N13" s="72"/>
      <c r="O13" s="73" t="s">
        <v>153</v>
      </c>
    </row>
    <row r="14" s="11" customFormat="1" ht="18.75" customHeight="1" spans="1:15">
      <c r="A14" s="22">
        <v>12</v>
      </c>
      <c r="B14" s="30" t="s">
        <v>149</v>
      </c>
      <c r="C14" s="40" t="s">
        <v>177</v>
      </c>
      <c r="D14" s="41" t="s">
        <v>178</v>
      </c>
      <c r="E14" s="42">
        <v>1</v>
      </c>
      <c r="F14" s="43" t="s">
        <v>179</v>
      </c>
      <c r="G14" s="33">
        <v>900</v>
      </c>
      <c r="H14" s="33">
        <v>45</v>
      </c>
      <c r="I14" s="33">
        <v>45</v>
      </c>
      <c r="J14" s="70"/>
      <c r="K14" s="70"/>
      <c r="L14" s="70"/>
      <c r="M14" s="71" t="s">
        <v>35</v>
      </c>
      <c r="N14" s="72"/>
      <c r="O14" s="73" t="s">
        <v>153</v>
      </c>
    </row>
    <row r="15" s="11" customFormat="1" ht="18.75" customHeight="1" spans="1:15">
      <c r="A15" s="22">
        <v>13</v>
      </c>
      <c r="B15" s="30" t="s">
        <v>149</v>
      </c>
      <c r="C15" s="40" t="s">
        <v>180</v>
      </c>
      <c r="D15" s="41" t="s">
        <v>172</v>
      </c>
      <c r="E15" s="42">
        <v>1</v>
      </c>
      <c r="F15" s="43" t="s">
        <v>173</v>
      </c>
      <c r="G15" s="33">
        <v>930</v>
      </c>
      <c r="H15" s="33">
        <v>46.5</v>
      </c>
      <c r="I15" s="33">
        <v>46.5</v>
      </c>
      <c r="J15" s="70"/>
      <c r="K15" s="70"/>
      <c r="L15" s="70"/>
      <c r="M15" s="71" t="s">
        <v>35</v>
      </c>
      <c r="N15" s="72"/>
      <c r="O15" s="73" t="s">
        <v>153</v>
      </c>
    </row>
    <row r="16" s="11" customFormat="1" ht="18.75" customHeight="1" spans="1:15">
      <c r="A16" s="22">
        <v>14</v>
      </c>
      <c r="B16" s="30" t="s">
        <v>149</v>
      </c>
      <c r="C16" s="40" t="s">
        <v>181</v>
      </c>
      <c r="D16" s="41" t="s">
        <v>182</v>
      </c>
      <c r="E16" s="42">
        <v>1</v>
      </c>
      <c r="F16" s="43" t="s">
        <v>183</v>
      </c>
      <c r="G16" s="33">
        <v>940.17</v>
      </c>
      <c r="H16" s="33">
        <v>47.01</v>
      </c>
      <c r="I16" s="33">
        <v>47.01</v>
      </c>
      <c r="J16" s="70"/>
      <c r="K16" s="70"/>
      <c r="L16" s="70"/>
      <c r="M16" s="71" t="s">
        <v>35</v>
      </c>
      <c r="N16" s="72"/>
      <c r="O16" s="73" t="s">
        <v>153</v>
      </c>
    </row>
    <row r="17" s="11" customFormat="1" ht="24.75" customHeight="1" spans="1:15">
      <c r="A17" s="22">
        <v>15</v>
      </c>
      <c r="B17" s="41" t="s">
        <v>184</v>
      </c>
      <c r="C17" s="40" t="s">
        <v>185</v>
      </c>
      <c r="D17" s="41" t="s">
        <v>186</v>
      </c>
      <c r="E17" s="42">
        <v>1</v>
      </c>
      <c r="F17" s="43" t="s">
        <v>187</v>
      </c>
      <c r="G17" s="33">
        <v>1581.2</v>
      </c>
      <c r="H17" s="33">
        <v>79.06</v>
      </c>
      <c r="I17" s="33">
        <v>79.06</v>
      </c>
      <c r="J17" s="70"/>
      <c r="K17" s="70"/>
      <c r="L17" s="70"/>
      <c r="M17" s="71" t="s">
        <v>35</v>
      </c>
      <c r="N17" s="72"/>
      <c r="O17" s="73" t="s">
        <v>153</v>
      </c>
    </row>
    <row r="18" s="11" customFormat="1" ht="24.75" customHeight="1" spans="1:15">
      <c r="A18" s="22">
        <v>16</v>
      </c>
      <c r="B18" s="41" t="s">
        <v>184</v>
      </c>
      <c r="C18" s="40" t="s">
        <v>188</v>
      </c>
      <c r="D18" s="41" t="s">
        <v>189</v>
      </c>
      <c r="E18" s="42">
        <v>1</v>
      </c>
      <c r="F18" s="43" t="s">
        <v>190</v>
      </c>
      <c r="G18" s="33">
        <v>1200</v>
      </c>
      <c r="H18" s="33">
        <v>60</v>
      </c>
      <c r="I18" s="33">
        <v>60</v>
      </c>
      <c r="J18" s="70"/>
      <c r="K18" s="70"/>
      <c r="L18" s="70"/>
      <c r="M18" s="71" t="s">
        <v>35</v>
      </c>
      <c r="N18" s="72"/>
      <c r="O18" s="73" t="s">
        <v>153</v>
      </c>
    </row>
    <row r="19" s="11" customFormat="1" ht="24.75" customHeight="1" spans="1:15">
      <c r="A19" s="22">
        <v>17</v>
      </c>
      <c r="B19" s="41" t="s">
        <v>184</v>
      </c>
      <c r="C19" s="40" t="s">
        <v>191</v>
      </c>
      <c r="D19" s="41" t="s">
        <v>192</v>
      </c>
      <c r="E19" s="42">
        <v>1</v>
      </c>
      <c r="F19" s="43" t="s">
        <v>190</v>
      </c>
      <c r="G19" s="33">
        <v>2400</v>
      </c>
      <c r="H19" s="33">
        <v>120</v>
      </c>
      <c r="I19" s="33">
        <v>120</v>
      </c>
      <c r="J19" s="70"/>
      <c r="K19" s="70"/>
      <c r="L19" s="70"/>
      <c r="M19" s="71" t="s">
        <v>35</v>
      </c>
      <c r="N19" s="72"/>
      <c r="O19" s="73" t="s">
        <v>153</v>
      </c>
    </row>
    <row r="20" s="11" customFormat="1" ht="24.75" customHeight="1" spans="1:15">
      <c r="A20" s="22">
        <v>18</v>
      </c>
      <c r="B20" s="41" t="s">
        <v>184</v>
      </c>
      <c r="C20" s="40" t="s">
        <v>193</v>
      </c>
      <c r="D20" s="41" t="s">
        <v>194</v>
      </c>
      <c r="E20" s="42">
        <v>1</v>
      </c>
      <c r="F20" s="43" t="s">
        <v>195</v>
      </c>
      <c r="G20" s="33">
        <v>1100</v>
      </c>
      <c r="H20" s="33">
        <v>55</v>
      </c>
      <c r="I20" s="33">
        <v>55</v>
      </c>
      <c r="J20" s="70"/>
      <c r="K20" s="70"/>
      <c r="L20" s="70"/>
      <c r="M20" s="71" t="s">
        <v>35</v>
      </c>
      <c r="N20" s="72"/>
      <c r="O20" s="73" t="s">
        <v>153</v>
      </c>
    </row>
    <row r="21" s="11" customFormat="1" ht="24.75" customHeight="1" spans="1:15">
      <c r="A21" s="22">
        <v>19</v>
      </c>
      <c r="B21" s="41" t="s">
        <v>184</v>
      </c>
      <c r="C21" s="44" t="s">
        <v>196</v>
      </c>
      <c r="D21" s="45" t="s">
        <v>197</v>
      </c>
      <c r="E21" s="46">
        <v>1</v>
      </c>
      <c r="F21" s="47" t="s">
        <v>198</v>
      </c>
      <c r="G21" s="48">
        <v>1560</v>
      </c>
      <c r="H21" s="48">
        <v>78</v>
      </c>
      <c r="I21" s="48">
        <v>78</v>
      </c>
      <c r="J21" s="70"/>
      <c r="K21" s="70"/>
      <c r="L21" s="70"/>
      <c r="M21" s="71" t="s">
        <v>35</v>
      </c>
      <c r="N21" s="72"/>
      <c r="O21" s="73" t="s">
        <v>153</v>
      </c>
    </row>
    <row r="22" s="11" customFormat="1" ht="24.75" customHeight="1" spans="1:15">
      <c r="A22" s="22">
        <v>20</v>
      </c>
      <c r="B22" s="30" t="s">
        <v>149</v>
      </c>
      <c r="C22" s="44" t="s">
        <v>199</v>
      </c>
      <c r="D22" s="45" t="s">
        <v>200</v>
      </c>
      <c r="E22" s="46">
        <v>1</v>
      </c>
      <c r="F22" s="47" t="s">
        <v>201</v>
      </c>
      <c r="G22" s="48">
        <v>17080</v>
      </c>
      <c r="H22" s="48">
        <v>854</v>
      </c>
      <c r="I22" s="48">
        <v>854</v>
      </c>
      <c r="J22" s="70"/>
      <c r="K22" s="70"/>
      <c r="L22" s="70"/>
      <c r="M22" s="71" t="s">
        <v>35</v>
      </c>
      <c r="N22" s="72"/>
      <c r="O22" s="73" t="s">
        <v>153</v>
      </c>
    </row>
    <row r="23" s="11" customFormat="1" ht="24.75" customHeight="1" spans="1:15">
      <c r="A23" s="22">
        <v>21</v>
      </c>
      <c r="B23" s="30" t="s">
        <v>149</v>
      </c>
      <c r="C23" s="44" t="s">
        <v>202</v>
      </c>
      <c r="D23" s="45" t="s">
        <v>203</v>
      </c>
      <c r="E23" s="46">
        <v>1</v>
      </c>
      <c r="F23" s="47" t="s">
        <v>201</v>
      </c>
      <c r="G23" s="48">
        <v>1780</v>
      </c>
      <c r="H23" s="48">
        <v>89</v>
      </c>
      <c r="I23" s="48">
        <v>89</v>
      </c>
      <c r="J23" s="70"/>
      <c r="K23" s="70"/>
      <c r="L23" s="70"/>
      <c r="M23" s="71" t="s">
        <v>35</v>
      </c>
      <c r="N23" s="72"/>
      <c r="O23" s="73" t="s">
        <v>153</v>
      </c>
    </row>
    <row r="24" s="11" customFormat="1" ht="24.75" customHeight="1" spans="1:15">
      <c r="A24" s="22">
        <v>22</v>
      </c>
      <c r="B24" s="30" t="s">
        <v>149</v>
      </c>
      <c r="C24" s="44" t="s">
        <v>204</v>
      </c>
      <c r="D24" s="45" t="s">
        <v>205</v>
      </c>
      <c r="E24" s="46">
        <v>1</v>
      </c>
      <c r="F24" s="47" t="s">
        <v>165</v>
      </c>
      <c r="G24" s="48">
        <v>7200</v>
      </c>
      <c r="H24" s="48">
        <v>360</v>
      </c>
      <c r="I24" s="48">
        <v>360</v>
      </c>
      <c r="J24" s="70"/>
      <c r="K24" s="70"/>
      <c r="L24" s="70"/>
      <c r="M24" s="71" t="s">
        <v>35</v>
      </c>
      <c r="N24" s="72"/>
      <c r="O24" s="73" t="s">
        <v>153</v>
      </c>
    </row>
    <row r="25" s="12" customFormat="1" ht="24.75" customHeight="1" spans="1:17">
      <c r="A25" s="22">
        <v>23</v>
      </c>
      <c r="B25" s="49" t="s">
        <v>43</v>
      </c>
      <c r="C25" s="50">
        <v>120112000145</v>
      </c>
      <c r="D25" s="49" t="s">
        <v>206</v>
      </c>
      <c r="E25" s="51">
        <v>1</v>
      </c>
      <c r="F25" s="52">
        <v>43672</v>
      </c>
      <c r="G25" s="53">
        <v>0.725664</v>
      </c>
      <c r="H25" s="53">
        <v>0.000260423</v>
      </c>
      <c r="I25" s="74">
        <f>0.541829*10000</f>
        <v>5418.29</v>
      </c>
      <c r="J25" s="75">
        <v>0</v>
      </c>
      <c r="K25" s="75">
        <v>0.55879</v>
      </c>
      <c r="L25" s="75">
        <v>0.158151</v>
      </c>
      <c r="M25" s="76" t="s">
        <v>25</v>
      </c>
      <c r="N25" s="77" t="s">
        <v>207</v>
      </c>
      <c r="O25" s="78" t="s">
        <v>74</v>
      </c>
      <c r="Q25" s="12" t="s">
        <v>208</v>
      </c>
    </row>
    <row r="26" s="12" customFormat="1" ht="24.75" customHeight="1" spans="1:17">
      <c r="A26" s="22">
        <v>24</v>
      </c>
      <c r="B26" s="49" t="s">
        <v>43</v>
      </c>
      <c r="C26" s="50" t="s">
        <v>209</v>
      </c>
      <c r="D26" s="49" t="s">
        <v>210</v>
      </c>
      <c r="E26" s="51">
        <v>6</v>
      </c>
      <c r="F26" s="52">
        <v>43672</v>
      </c>
      <c r="G26" s="53">
        <v>0.592921</v>
      </c>
      <c r="H26" s="53">
        <v>0.0003807925</v>
      </c>
      <c r="I26" s="74">
        <f>0.442713*10000</f>
        <v>4427.13</v>
      </c>
      <c r="J26" s="75">
        <v>0.880805</v>
      </c>
      <c r="K26" s="75">
        <v>0.0558000000000004</v>
      </c>
      <c r="L26" s="75">
        <v>0.0558</v>
      </c>
      <c r="M26" s="76" t="s">
        <v>25</v>
      </c>
      <c r="N26" s="77" t="s">
        <v>211</v>
      </c>
      <c r="O26" s="79"/>
      <c r="Q26" s="12" t="s">
        <v>208</v>
      </c>
    </row>
    <row r="27" s="12" customFormat="1" ht="24.75" customHeight="1" spans="1:17">
      <c r="A27" s="22">
        <v>25</v>
      </c>
      <c r="B27" s="49" t="s">
        <v>212</v>
      </c>
      <c r="C27" s="50" t="s">
        <v>213</v>
      </c>
      <c r="D27" s="49" t="s">
        <v>214</v>
      </c>
      <c r="E27" s="51">
        <v>1</v>
      </c>
      <c r="F27" s="52">
        <v>43609</v>
      </c>
      <c r="G27" s="53">
        <v>0.088582</v>
      </c>
      <c r="H27" s="53">
        <v>0.000190542</v>
      </c>
      <c r="I27" s="74">
        <f>0.004429*10000</f>
        <v>44.29</v>
      </c>
      <c r="J27" s="75">
        <v>0.420164</v>
      </c>
      <c r="K27" s="75">
        <v>0.0597999999999999</v>
      </c>
      <c r="L27" s="75">
        <v>0.0598</v>
      </c>
      <c r="M27" s="76" t="s">
        <v>25</v>
      </c>
      <c r="N27" s="77" t="s">
        <v>215</v>
      </c>
      <c r="O27" s="79"/>
      <c r="Q27" s="12" t="s">
        <v>208</v>
      </c>
    </row>
    <row r="28" s="12" customFormat="1" ht="24.75" customHeight="1" spans="1:17">
      <c r="A28" s="22">
        <v>26</v>
      </c>
      <c r="B28" s="49" t="s">
        <v>212</v>
      </c>
      <c r="C28" s="50" t="s">
        <v>216</v>
      </c>
      <c r="D28" s="49" t="s">
        <v>214</v>
      </c>
      <c r="E28" s="51">
        <v>2</v>
      </c>
      <c r="F28" s="52">
        <v>43609</v>
      </c>
      <c r="G28" s="53">
        <v>0.093798</v>
      </c>
      <c r="H28" s="53">
        <v>4.15316e-5</v>
      </c>
      <c r="I28" s="74">
        <f>0.00469*10000</f>
        <v>46.9</v>
      </c>
      <c r="J28" s="75">
        <v>0</v>
      </c>
      <c r="K28" s="75">
        <v>0.245953</v>
      </c>
      <c r="L28" s="75">
        <v>0.033063</v>
      </c>
      <c r="M28" s="76" t="s">
        <v>25</v>
      </c>
      <c r="N28" s="77" t="s">
        <v>217</v>
      </c>
      <c r="O28" s="79"/>
      <c r="Q28" s="12" t="s">
        <v>208</v>
      </c>
    </row>
    <row r="29" s="12" customFormat="1" ht="24.75" customHeight="1" spans="1:17">
      <c r="A29" s="22">
        <v>27</v>
      </c>
      <c r="B29" s="54" t="s">
        <v>218</v>
      </c>
      <c r="C29" s="50" t="s">
        <v>219</v>
      </c>
      <c r="D29" s="49" t="s">
        <v>220</v>
      </c>
      <c r="E29" s="51">
        <v>1</v>
      </c>
      <c r="F29" s="52">
        <v>39629</v>
      </c>
      <c r="G29" s="53">
        <v>5.294081</v>
      </c>
      <c r="H29" s="53">
        <v>0</v>
      </c>
      <c r="I29" s="74">
        <v>3.174569</v>
      </c>
      <c r="J29" s="75"/>
      <c r="K29" s="75"/>
      <c r="L29" s="75"/>
      <c r="M29" s="76"/>
      <c r="N29" s="77"/>
      <c r="O29" s="80"/>
      <c r="Q29" s="12" t="s">
        <v>221</v>
      </c>
    </row>
    <row r="30" ht="19.5" customHeight="1" spans="1:15">
      <c r="A30" s="55" t="s">
        <v>40</v>
      </c>
      <c r="B30" s="56"/>
      <c r="C30" s="57"/>
      <c r="D30" s="58"/>
      <c r="E30" s="59">
        <f t="shared" ref="E30" si="0">SUM(E25:E29)</f>
        <v>11</v>
      </c>
      <c r="F30" s="60"/>
      <c r="G30" s="60">
        <f>SUM(G25:G29)</f>
        <v>6.795046</v>
      </c>
      <c r="H30" s="60">
        <f t="shared" ref="H30:I30" si="1">SUM(H25:H29)</f>
        <v>0.0008732891</v>
      </c>
      <c r="I30" s="60">
        <f t="shared" si="1"/>
        <v>9939.784569</v>
      </c>
      <c r="J30" s="81">
        <f>SUM(J25:J28)</f>
        <v>1.300969</v>
      </c>
      <c r="K30" s="81">
        <f>SUM(K25:K28)</f>
        <v>0.920343</v>
      </c>
      <c r="L30" s="81">
        <f>SUM(L25:L28)</f>
        <v>0.306814</v>
      </c>
      <c r="M30" s="82"/>
      <c r="N30" s="57"/>
      <c r="O30" s="57"/>
    </row>
    <row r="31" spans="1:15">
      <c r="A31" s="61"/>
      <c r="B31" s="62"/>
      <c r="C31" s="63"/>
      <c r="D31" s="62"/>
      <c r="E31" s="64"/>
      <c r="F31" s="61"/>
      <c r="G31" s="61"/>
      <c r="H31" s="61"/>
      <c r="I31" s="61"/>
      <c r="J31" s="63"/>
      <c r="K31" s="63"/>
      <c r="L31" s="63"/>
      <c r="M31" s="83"/>
      <c r="N31" s="63"/>
      <c r="O31" s="63"/>
    </row>
    <row r="32" s="13" customFormat="1" ht="26.25" customHeight="1" spans="1:15">
      <c r="A32" s="63"/>
      <c r="B32" s="62" t="s">
        <v>61</v>
      </c>
      <c r="C32" s="63"/>
      <c r="D32" s="62"/>
      <c r="E32" s="65" t="s">
        <v>62</v>
      </c>
      <c r="F32" s="61"/>
      <c r="G32" s="61"/>
      <c r="H32" s="61"/>
      <c r="I32" s="61"/>
      <c r="J32" s="63"/>
      <c r="K32" s="63"/>
      <c r="L32" s="63"/>
      <c r="M32" s="83"/>
      <c r="N32" s="63"/>
      <c r="O32" s="63"/>
    </row>
    <row r="33" s="13" customFormat="1" ht="26.25" customHeight="1" spans="1:15">
      <c r="A33" s="63"/>
      <c r="B33" s="62" t="s">
        <v>79</v>
      </c>
      <c r="C33" s="63"/>
      <c r="D33" s="62"/>
      <c r="E33" s="64"/>
      <c r="F33" s="61"/>
      <c r="G33" s="61"/>
      <c r="H33" s="61"/>
      <c r="I33" s="61"/>
      <c r="J33" s="63"/>
      <c r="K33" s="63"/>
      <c r="L33" s="63"/>
      <c r="M33" s="83"/>
      <c r="N33" s="63"/>
      <c r="O33" s="63"/>
    </row>
    <row r="34" s="13" customFormat="1" ht="26.25" customHeight="1" spans="1:15">
      <c r="A34" s="63"/>
      <c r="B34" s="62" t="s">
        <v>80</v>
      </c>
      <c r="C34" s="63"/>
      <c r="D34" s="62"/>
      <c r="E34" s="64"/>
      <c r="F34" s="61"/>
      <c r="G34" s="61"/>
      <c r="H34" s="61"/>
      <c r="I34" s="61"/>
      <c r="J34" s="63"/>
      <c r="K34" s="63"/>
      <c r="L34" s="63"/>
      <c r="M34" s="83"/>
      <c r="N34" s="63"/>
      <c r="O34" s="63"/>
    </row>
    <row r="35" spans="7:9">
      <c r="G35" s="66">
        <v>10000</v>
      </c>
      <c r="I35" s="84"/>
    </row>
    <row r="36" spans="2:3">
      <c r="B36" s="14" t="s">
        <v>81</v>
      </c>
      <c r="C36" s="67"/>
    </row>
  </sheetData>
  <mergeCells count="3">
    <mergeCell ref="A1:O1"/>
    <mergeCell ref="A30:B30"/>
    <mergeCell ref="O25:O29"/>
  </mergeCells>
  <pageMargins left="0.79" right="0.16" top="0.75" bottom="0.4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D3" sqref="D3:D4"/>
    </sheetView>
  </sheetViews>
  <sheetFormatPr defaultColWidth="9" defaultRowHeight="14.25" outlineLevelRow="6"/>
  <cols>
    <col min="1" max="1" width="6.5" style="3" customWidth="1"/>
    <col min="2" max="2" width="22.75" customWidth="1"/>
    <col min="3" max="3" width="6.875" customWidth="1"/>
    <col min="4" max="4" width="11.75" customWidth="1"/>
    <col min="5" max="5" width="11.375" customWidth="1"/>
    <col min="6" max="6" width="12" customWidth="1"/>
    <col min="7" max="7" width="25.25" customWidth="1"/>
    <col min="8" max="8" width="15.875" customWidth="1"/>
    <col min="9" max="9" width="13.625" customWidth="1"/>
  </cols>
  <sheetData>
    <row r="1" s="1" customFormat="1" ht="27" customHeight="1" spans="1:10">
      <c r="A1" s="4" t="s">
        <v>222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18" customHeight="1" spans="1:10">
      <c r="A2" s="5" t="s">
        <v>51</v>
      </c>
      <c r="B2" s="5" t="s">
        <v>223</v>
      </c>
      <c r="C2" s="5" t="s">
        <v>224</v>
      </c>
      <c r="D2" s="5" t="s">
        <v>225</v>
      </c>
      <c r="E2" s="5" t="s">
        <v>226</v>
      </c>
      <c r="F2" s="5" t="s">
        <v>227</v>
      </c>
      <c r="G2" s="5" t="s">
        <v>228</v>
      </c>
      <c r="H2" s="5" t="s">
        <v>14</v>
      </c>
      <c r="I2" s="5" t="s">
        <v>229</v>
      </c>
      <c r="J2" s="5" t="s">
        <v>230</v>
      </c>
    </row>
    <row r="3" s="1" customFormat="1" ht="18" customHeight="1" spans="1:10">
      <c r="A3" s="6">
        <v>1</v>
      </c>
      <c r="B3" s="7" t="s">
        <v>231</v>
      </c>
      <c r="C3" s="6">
        <v>306</v>
      </c>
      <c r="D3" s="8">
        <v>0.419767</v>
      </c>
      <c r="E3" s="8">
        <v>0</v>
      </c>
      <c r="F3" s="8">
        <v>0.419767</v>
      </c>
      <c r="G3" s="9" t="s">
        <v>232</v>
      </c>
      <c r="H3" s="9" t="s">
        <v>233</v>
      </c>
      <c r="I3" s="6"/>
      <c r="J3" s="6"/>
    </row>
    <row r="4" s="1" customFormat="1" ht="18" customHeight="1" spans="1:10">
      <c r="A4" s="6">
        <v>2</v>
      </c>
      <c r="B4" s="7" t="s">
        <v>234</v>
      </c>
      <c r="C4" s="6">
        <v>15</v>
      </c>
      <c r="D4" s="8">
        <v>0.024052</v>
      </c>
      <c r="E4" s="8">
        <v>0</v>
      </c>
      <c r="F4" s="8">
        <v>0.024052</v>
      </c>
      <c r="G4" s="9" t="s">
        <v>232</v>
      </c>
      <c r="H4" s="9" t="s">
        <v>233</v>
      </c>
      <c r="I4" s="6"/>
      <c r="J4" s="6"/>
    </row>
    <row r="5" s="1" customFormat="1" ht="18" customHeight="1" spans="1:10">
      <c r="A5" s="5"/>
      <c r="B5" s="6" t="s">
        <v>40</v>
      </c>
      <c r="C5" s="6">
        <f t="shared" ref="C5:F5" si="0">SUM(C3:C4)</f>
        <v>321</v>
      </c>
      <c r="D5" s="8">
        <f t="shared" si="0"/>
        <v>0.443819</v>
      </c>
      <c r="E5" s="8">
        <f t="shared" si="0"/>
        <v>0</v>
      </c>
      <c r="F5" s="8">
        <f t="shared" si="0"/>
        <v>0.443819</v>
      </c>
      <c r="G5" s="6"/>
      <c r="H5" s="6"/>
      <c r="I5" s="6"/>
      <c r="J5" s="6"/>
    </row>
    <row r="7" spans="4:4">
      <c r="D7" s="6">
        <v>10000</v>
      </c>
    </row>
  </sheetData>
  <mergeCells count="1">
    <mergeCell ref="A1:J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报废的方案</vt:lpstr>
      <vt:lpstr>拍卖的方案</vt:lpstr>
      <vt:lpstr>需评估的表</vt:lpstr>
      <vt:lpstr>报废</vt:lpstr>
      <vt:lpstr>闲置转让</vt:lpstr>
      <vt:lpstr>闲置材料（需确认）</vt:lpstr>
      <vt:lpstr>废旧资产处置（看有无需要增加）</vt:lpstr>
      <vt:lpstr>废旧物资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2023-11-27T03:25:21Z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CDB4D341D53F432C8DF4F4D7782B0C0E_12</vt:lpwstr>
  </property>
  <property fmtid="{D5CDD505-2E9C-101B-9397-08002B2CF9AE}" pid="3" name="KSOProductBuildVer">
    <vt:lpwstr>2052-12.1.0.15712</vt:lpwstr>
  </property>
</Properties>
</file>